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C:\Users\kulonju\Downloads\"/>
    </mc:Choice>
  </mc:AlternateContent>
  <xr:revisionPtr revIDLastSave="0" documentId="13_ncr:1_{2F90F8CE-2163-4151-AC2B-DB262649E0B9}" xr6:coauthVersionLast="47" xr6:coauthVersionMax="47" xr10:uidLastSave="{00000000-0000-0000-0000-000000000000}"/>
  <workbookProtection workbookAlgorithmName="SHA-512" workbookHashValue="gNxwiH9KRB7wwz1UfpIMbqdZXCpZ4JP5n12pB43G/IvCRWfOSEvx1NvSxGo+ArttrvecS+JVCeqAsvjH1Q8drA==" workbookSaltValue="mNQtXyKlUnrf+/1P+UZBfg==" workbookSpinCount="100000" lockStructure="1"/>
  <bookViews>
    <workbookView xWindow="-108" yWindow="-108" windowWidth="30936" windowHeight="16776" tabRatio="840" xr2:uid="{DDC92E7B-364C-4287-A086-4A49FD46D597}"/>
  </bookViews>
  <sheets>
    <sheet name="Etusivu" sheetId="11" r:id="rId1"/>
    <sheet name="Budjetin yhteenveto" sheetId="6" r:id="rId2"/>
    <sheet name="1. Palkkakustannukset" sheetId="1" r:id="rId3"/>
    <sheet name="2. Ostopalvelut ja hankinnat" sheetId="2" r:id="rId4"/>
    <sheet name="3. Matkakustannukset" sheetId="3" r:id="rId5"/>
    <sheet name="4. Tila- ja vuokrakustannukset" sheetId="4" r:id="rId6"/>
    <sheet name="5. Muut kustannukset" sheetId="5" r:id="rId7"/>
    <sheet name="6. Hankkeen rahoitus" sheetId="10" r:id="rId8"/>
  </sheets>
  <definedNames>
    <definedName name="_xlnm.Print_Area" localSheetId="2">'1. Palkkakustannukset'!$A$1:$L$30</definedName>
    <definedName name="_xlnm.Print_Area" localSheetId="3">'2. Ostopalvelut ja hankinnat'!$A$1:$K$54</definedName>
    <definedName name="_xlnm.Print_Area" localSheetId="7">'6. Hankkeen rahoitus'!$A$1:$I$40</definedName>
    <definedName name="_xlnm.Print_Area" localSheetId="1">'Budjetin yhteenveto'!$A$1:$K$26</definedName>
    <definedName name="_xlnm.Print_Area" localSheetId="0">Etusivu!$A$1:$I$27</definedName>
    <definedName name="_xlnm.Print_Titles" localSheetId="2">'1. Palkkakustannukset'!$A:$C</definedName>
    <definedName name="_xlnm.Print_Titles" localSheetId="3">'2. Ostopalvelut ja hankinnat'!$A:$C</definedName>
    <definedName name="_xlnm.Print_Titles" localSheetId="4">'3. Matkakustannukset'!$A:$C</definedName>
    <definedName name="_xlnm.Print_Titles" localSheetId="5">'4. Tila- ja vuokrakustannukset'!$A:$C</definedName>
    <definedName name="_xlnm.Print_Titles" localSheetId="6">'5. Muut kustannukset'!$A:$C</definedName>
    <definedName name="_xlnm.Print_Titles" localSheetId="1">'Budjetin yhteenveto'!$A:$C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2" i="1"/>
  <c r="L21" i="1" l="1"/>
  <c r="K21" i="1"/>
  <c r="J27" i="2"/>
  <c r="K14" i="1"/>
  <c r="I19" i="10"/>
  <c r="I18" i="10"/>
  <c r="I17" i="10"/>
  <c r="H16" i="10"/>
  <c r="G16" i="10"/>
  <c r="F16" i="10"/>
  <c r="D27" i="2"/>
  <c r="E27" i="2"/>
  <c r="F27" i="2"/>
  <c r="G27" i="2"/>
  <c r="H27" i="2"/>
  <c r="I27" i="2"/>
  <c r="K18" i="2"/>
  <c r="K19" i="2"/>
  <c r="K20" i="2"/>
  <c r="K21" i="2"/>
  <c r="K22" i="2"/>
  <c r="K23" i="2"/>
  <c r="K24" i="2"/>
  <c r="K25" i="2"/>
  <c r="K26" i="2"/>
  <c r="K17" i="2"/>
  <c r="J18" i="2"/>
  <c r="J19" i="2"/>
  <c r="J20" i="2"/>
  <c r="J21" i="2"/>
  <c r="J22" i="2"/>
  <c r="J23" i="2"/>
  <c r="J24" i="2"/>
  <c r="J25" i="2"/>
  <c r="J26" i="2"/>
  <c r="J17" i="2"/>
  <c r="D25" i="3"/>
  <c r="E25" i="3"/>
  <c r="F25" i="3"/>
  <c r="G25" i="3"/>
  <c r="H25" i="3"/>
  <c r="I25" i="3"/>
  <c r="K19" i="4"/>
  <c r="K19" i="5"/>
  <c r="K16" i="3"/>
  <c r="K17" i="3"/>
  <c r="K18" i="3"/>
  <c r="K19" i="3"/>
  <c r="K20" i="3"/>
  <c r="K21" i="3"/>
  <c r="K22" i="3"/>
  <c r="K23" i="3"/>
  <c r="K24" i="3"/>
  <c r="K15" i="3"/>
  <c r="J24" i="3"/>
  <c r="J16" i="3"/>
  <c r="J17" i="3"/>
  <c r="J18" i="3"/>
  <c r="J19" i="3"/>
  <c r="J20" i="3"/>
  <c r="J21" i="3"/>
  <c r="J22" i="3"/>
  <c r="J23" i="3"/>
  <c r="J15" i="3"/>
  <c r="I19" i="4"/>
  <c r="H19" i="4"/>
  <c r="G19" i="4"/>
  <c r="F19" i="4"/>
  <c r="E19" i="4"/>
  <c r="D19" i="4"/>
  <c r="J9" i="4"/>
  <c r="J19" i="4" s="1"/>
  <c r="K10" i="4"/>
  <c r="K11" i="4"/>
  <c r="K12" i="4"/>
  <c r="K13" i="4"/>
  <c r="K14" i="4"/>
  <c r="K15" i="4"/>
  <c r="K16" i="4"/>
  <c r="K17" i="4"/>
  <c r="K18" i="4"/>
  <c r="K9" i="4"/>
  <c r="J10" i="4"/>
  <c r="J11" i="4"/>
  <c r="J12" i="4"/>
  <c r="J13" i="4"/>
  <c r="J14" i="4"/>
  <c r="J15" i="4"/>
  <c r="J16" i="4"/>
  <c r="J17" i="4"/>
  <c r="J18" i="4"/>
  <c r="D19" i="5"/>
  <c r="E19" i="5"/>
  <c r="F19" i="5"/>
  <c r="G19" i="5"/>
  <c r="H19" i="5"/>
  <c r="I19" i="5"/>
  <c r="J19" i="5"/>
  <c r="J10" i="5"/>
  <c r="J11" i="5"/>
  <c r="J12" i="5"/>
  <c r="J13" i="5"/>
  <c r="J14" i="5"/>
  <c r="J15" i="5"/>
  <c r="J16" i="5"/>
  <c r="J17" i="5"/>
  <c r="J18" i="5"/>
  <c r="J9" i="5"/>
  <c r="K10" i="5"/>
  <c r="K11" i="5"/>
  <c r="K12" i="5"/>
  <c r="K13" i="5"/>
  <c r="K14" i="5"/>
  <c r="K15" i="5"/>
  <c r="K16" i="5"/>
  <c r="K17" i="5"/>
  <c r="K18" i="5"/>
  <c r="K9" i="5"/>
  <c r="I16" i="10" l="1"/>
  <c r="K25" i="3"/>
  <c r="J25" i="3"/>
  <c r="D21" i="1" l="1"/>
  <c r="J21" i="1"/>
  <c r="I21" i="1"/>
  <c r="H21" i="1"/>
  <c r="G21" i="1"/>
  <c r="F21" i="1"/>
  <c r="E21" i="1"/>
  <c r="L12" i="1"/>
  <c r="L13" i="1"/>
  <c r="L14" i="1"/>
  <c r="L15" i="1"/>
  <c r="L16" i="1"/>
  <c r="L17" i="1"/>
  <c r="L18" i="1"/>
  <c r="L19" i="1"/>
  <c r="L20" i="1"/>
  <c r="L11" i="1"/>
  <c r="K20" i="1"/>
  <c r="K18" i="1"/>
  <c r="K17" i="1"/>
  <c r="K16" i="1"/>
  <c r="K15" i="1"/>
  <c r="K13" i="1"/>
  <c r="K12" i="1"/>
  <c r="C2" i="5" l="1"/>
  <c r="F38" i="10"/>
  <c r="C2" i="10" l="1"/>
  <c r="K19" i="1"/>
  <c r="K11" i="1"/>
  <c r="C2" i="4"/>
  <c r="C2" i="2" l="1"/>
  <c r="C2" i="6"/>
  <c r="F40" i="10" l="1"/>
  <c r="H14" i="6"/>
  <c r="F14" i="6"/>
  <c r="D14" i="6"/>
  <c r="H13" i="6"/>
  <c r="F13" i="6"/>
  <c r="D13" i="6"/>
  <c r="G14" i="6" l="1"/>
  <c r="J14" i="6"/>
  <c r="H21" i="4"/>
  <c r="J13" i="6"/>
  <c r="F27" i="3" l="1"/>
  <c r="G13" i="6"/>
  <c r="F21" i="4"/>
  <c r="E14" i="6"/>
  <c r="I14" i="6"/>
  <c r="E13" i="6"/>
  <c r="I13" i="6"/>
  <c r="D21" i="4"/>
  <c r="H27" i="3"/>
  <c r="D27" i="3"/>
  <c r="K14" i="6" l="1"/>
  <c r="K13" i="6"/>
  <c r="J11" i="6" l="1"/>
  <c r="H11" i="6"/>
  <c r="H15" i="6"/>
  <c r="D11" i="6"/>
  <c r="F11" i="6"/>
  <c r="F15" i="6"/>
  <c r="H24" i="6"/>
  <c r="G24" i="6"/>
  <c r="F24" i="6"/>
  <c r="H12" i="6"/>
  <c r="F12" i="6"/>
  <c r="F16" i="6" l="1"/>
  <c r="H16" i="6"/>
  <c r="I24" i="6"/>
  <c r="K15" i="6"/>
  <c r="E15" i="6"/>
  <c r="F21" i="5"/>
  <c r="G15" i="6"/>
  <c r="H21" i="5"/>
  <c r="I15" i="6"/>
  <c r="J15" i="6"/>
  <c r="D29" i="2"/>
  <c r="H29" i="2"/>
  <c r="F29" i="2"/>
  <c r="K27" i="2"/>
  <c r="D12" i="6"/>
  <c r="J12" i="6"/>
  <c r="G12" i="6"/>
  <c r="E12" i="6"/>
  <c r="I12" i="6"/>
  <c r="E23" i="1"/>
  <c r="G11" i="6"/>
  <c r="G16" i="6" s="1"/>
  <c r="G23" i="1"/>
  <c r="I11" i="6"/>
  <c r="I16" i="6" s="1"/>
  <c r="E11" i="6"/>
  <c r="I23" i="1"/>
  <c r="J16" i="6" l="1"/>
  <c r="E16" i="6"/>
  <c r="D15" i="6"/>
  <c r="D21" i="5"/>
  <c r="K12" i="6"/>
  <c r="K11" i="6"/>
  <c r="H21" i="10"/>
  <c r="G21" i="10"/>
  <c r="D16" i="6" l="1"/>
  <c r="F21" i="10" s="1"/>
  <c r="K16" i="6"/>
  <c r="G15" i="10"/>
  <c r="H15" i="10"/>
  <c r="H20" i="10" s="1"/>
  <c r="F15" i="10"/>
  <c r="F20" i="10" s="1"/>
  <c r="I21" i="10"/>
  <c r="G23" i="6" l="1"/>
  <c r="G25" i="6" s="1"/>
  <c r="G20" i="10"/>
  <c r="F23" i="6"/>
  <c r="I15" i="10"/>
  <c r="I20" i="10" s="1"/>
  <c r="H23" i="6"/>
  <c r="H25" i="6" s="1"/>
  <c r="F23" i="10" l="1"/>
  <c r="F25" i="6"/>
  <c r="I23" i="6"/>
  <c r="I25" i="6" s="1"/>
</calcChain>
</file>

<file path=xl/sharedStrings.xml><?xml version="1.0" encoding="utf-8"?>
<sst xmlns="http://schemas.openxmlformats.org/spreadsheetml/2006/main" count="208" uniqueCount="78">
  <si>
    <t>HELSINGIN KAUPUNKI
KAUPUNGINKANSLIA</t>
  </si>
  <si>
    <t>Rahoituksen hakija (hankkeen hallinnoija):</t>
  </si>
  <si>
    <t>Hankkeen nimi:</t>
  </si>
  <si>
    <t>Sisällysluettelo:</t>
  </si>
  <si>
    <r>
      <t xml:space="preserve">1) </t>
    </r>
    <r>
      <rPr>
        <sz val="10"/>
        <color theme="1"/>
        <rFont val="Arial"/>
        <family val="2"/>
      </rPr>
      <t>Täytä kaikki välilehdet (1-6).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Budjetin yhteenveto täyttyy itsestään.</t>
    </r>
  </si>
  <si>
    <t>Budjetin yhteenveto</t>
  </si>
  <si>
    <r>
      <t xml:space="preserve">2) </t>
    </r>
    <r>
      <rPr>
        <sz val="10"/>
        <color theme="1"/>
        <rFont val="Arial"/>
        <family val="2"/>
      </rPr>
      <t xml:space="preserve">Täytä ainoastaan valkoisella merkityt solut. </t>
    </r>
  </si>
  <si>
    <t>1. Palkkakustannukset</t>
  </si>
  <si>
    <t>2. Ostopalvelut ja hankinnat</t>
  </si>
  <si>
    <t>3. Matkakustannukset</t>
  </si>
  <si>
    <t>4. Tila- ja vuokrakustannukset</t>
  </si>
  <si>
    <t>5. Muut kustannukset</t>
  </si>
  <si>
    <t>6. Hankkeen rahoitus</t>
  </si>
  <si>
    <t>Etusivulle</t>
  </si>
  <si>
    <t>Hankkeen kokonaiskustannukset</t>
  </si>
  <si>
    <t>YHTEENSÄ</t>
  </si>
  <si>
    <t>[€/vuosi]</t>
  </si>
  <si>
    <t>Innovaatiorahaston osuus [€]</t>
  </si>
  <si>
    <t>[€]</t>
  </si>
  <si>
    <t xml:space="preserve">2. Ostopalvelut ja hankinnat </t>
  </si>
  <si>
    <t>Yhteensä</t>
  </si>
  <si>
    <t>Innovaatiorahastosta haettava rahoitus</t>
  </si>
  <si>
    <t>Rahoitussuunnitelma yhteensä</t>
  </si>
  <si>
    <t>Tarkistus:</t>
  </si>
  <si>
    <t>Ostopalvelut ja hankinnat</t>
  </si>
  <si>
    <t>Kustannusten perustelut:</t>
  </si>
  <si>
    <t>Hakijan rahallinen investointi</t>
  </si>
  <si>
    <t xml:space="preserve">Hakijan in kind -rahoitus </t>
  </si>
  <si>
    <t>Muu rahoittaja/rahoituskanava:</t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</si>
  <si>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Rahoituksen saajan on noudatettava hankkeisiin liittyvissä hankinnoissa hankintalakia (1397/2016) silloin, kun hankinnan tekijä saa hankinnan tekemistä varten julkista tukea yli 50 prosenttia.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 Hankintayksiköiden kuten kuntien ja valtion viranomaisten, yliopistojen ja hankintalain tarkoittamien julkisoikeudellisten laitosten on noudatettava hankintalainsäädäntöä rahoitusosuudesta riippumatta.
</t>
    </r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Hankintalain soveltamisalan ulkopuolelle jäävät hankinnat (kuten pienhankinnat) tulee toteuttaa kokonaistaloudellisesti tehokkaasti ja kilpailumahdollisuudet hyödyntäen. 
</t>
    </r>
    <r>
      <rPr>
        <b/>
        <sz val="9"/>
        <color theme="1"/>
        <rFont val="Arial"/>
        <family val="2"/>
      </rPr>
      <t>4)</t>
    </r>
    <r>
      <rPr>
        <sz val="9"/>
        <color theme="1"/>
        <rFont val="Arial"/>
        <family val="2"/>
      </rPr>
      <t xml:space="preserve"> Hankintoja ei rahoiteta innovaatiorahaston varoilla siltä osin kun ne oleellisesti ylittävät markkinahinnan eikä tähän ole erityisperustetta. 
</t>
    </r>
    <r>
      <rPr>
        <b/>
        <sz val="9"/>
        <color theme="1"/>
        <rFont val="Arial"/>
        <family val="2"/>
      </rPr>
      <t>5)</t>
    </r>
    <r>
      <rPr>
        <sz val="9"/>
        <color theme="1"/>
        <rFont val="Arial"/>
        <family val="2"/>
      </rPr>
      <t xml:space="preserve"> Hankkeeseen sisältyvien ostopalveluiden on oltava kohtuullisessa suhteessa kokonaisrahoitukseen, ellei ostopalvelujen laajuudelle ole erityisperusteita.</t>
    </r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</si>
  <si>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Hankkeeseen kuuluvat mahdolliset matkat on tehtävä niin lyhyessä ajassa ja vähin kokonaiskustannuksin kuin huomioon ottaen matkan ja asianomaisen hoidettavaksi määrättyjen tehtävien tarkoituksenmukaisen ja turvallisen suorittamisen on mahdollista.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Matkan kokonaiskustannuksia arvosteltaessa on otettava huomioon paitsi matkustamiskustannusten korvaus, päiväraha-, majoittumis- tai hotellikorvaus, työntekijän mahdollinen matka-ajan palkka tai virkamiehen matkapäiväkorvaus ja muut matkakustannusten korvaukset, myös kulkuneuvon käyttämisellä mahdollisesti saavutettu ajan säästö. 
</t>
    </r>
    <r>
      <rPr>
        <b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Matkoista ei suoriteta korvausta enempää kuin mitä olisi ollut maksettava, jos matka olisi tehty hankkeelle edullisimmalla tavalla.</t>
    </r>
  </si>
  <si>
    <t>* Kopioi tästä taulukosta summat hakemuksen ensimmäiselle sivulle</t>
  </si>
  <si>
    <t>Hankkeen kokonaisrahoitus *</t>
  </si>
  <si>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Palkkakustannukset ilmoitetaan sisältäen suorat työnantajamaksut. 
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Yleiskuluja ei voi sisällyttää palkkakustannuksiin.</t>
    </r>
  </si>
  <si>
    <t>Palkkakustannukset</t>
  </si>
  <si>
    <t xml:space="preserve">TP1: </t>
  </si>
  <si>
    <t xml:space="preserve">TP2: </t>
  </si>
  <si>
    <t xml:space="preserve">TP3: </t>
  </si>
  <si>
    <t xml:space="preserve">TP4: </t>
  </si>
  <si>
    <t>TP5:</t>
  </si>
  <si>
    <t>TP6:</t>
  </si>
  <si>
    <t xml:space="preserve">TP7: </t>
  </si>
  <si>
    <t xml:space="preserve">TP8: </t>
  </si>
  <si>
    <t xml:space="preserve">TP9: </t>
  </si>
  <si>
    <t xml:space="preserve">TP10: </t>
  </si>
  <si>
    <t>Henkilötyöaika hankkeen aikana
[kk]</t>
  </si>
  <si>
    <t>[työtehtävä A]</t>
  </si>
  <si>
    <t>Kustannusten tarkennus:</t>
  </si>
  <si>
    <t>TP1</t>
  </si>
  <si>
    <t>TP2</t>
  </si>
  <si>
    <t>Matkakustannusten perustelut:</t>
  </si>
  <si>
    <t>TP3</t>
  </si>
  <si>
    <t>TP4</t>
  </si>
  <si>
    <t>TP5</t>
  </si>
  <si>
    <t>TP6</t>
  </si>
  <si>
    <t>TP7</t>
  </si>
  <si>
    <t>TP8</t>
  </si>
  <si>
    <t>TP9</t>
  </si>
  <si>
    <t>TP10</t>
  </si>
  <si>
    <r>
      <t xml:space="preserve">Tila- ja vuokrakustannukset
</t>
    </r>
    <r>
      <rPr>
        <sz val="9"/>
        <color theme="1"/>
        <rFont val="Arial"/>
        <family val="2"/>
      </rPr>
      <t>Luettele hankkeen tila- ja vuokrakustannukset eriteltyinä esim. laboratoriotilat, tapahtumatilat, toimistotila ja perustele tilatarpeet alla.</t>
    </r>
  </si>
  <si>
    <t>[tila 1]</t>
  </si>
  <si>
    <t>[tila 2]</t>
  </si>
  <si>
    <r>
      <t xml:space="preserve">Matkakustannukset
</t>
    </r>
    <r>
      <rPr>
        <sz val="9"/>
        <color theme="1"/>
        <rFont val="Arial"/>
        <family val="2"/>
      </rPr>
      <t>Luettele hankkeessa suunniteltuja matkoja ja perustele alla niiden tarpeellisuus hankkeen kannalta.</t>
    </r>
  </si>
  <si>
    <r>
      <t xml:space="preserve">Muut kustannukset
</t>
    </r>
    <r>
      <rPr>
        <sz val="9"/>
        <color theme="1"/>
        <rFont val="Arial"/>
        <family val="2"/>
      </rPr>
      <t>Listaa tähän sellaiset kustannukset, jotka eivät sovi edellä mainittuihin kohtiin - esimerkiksi hankkeen yleiskulut</t>
    </r>
  </si>
  <si>
    <r>
      <t xml:space="preserve">In kind -rahoitus
</t>
    </r>
    <r>
      <rPr>
        <b/>
        <sz val="8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Omarahoitus sisältää "in kindia", eli esimerkiksi työpanosta tai tiloja, joiden laskennallinen arvo ilmoitetaan vuosittain. 
Kuvaa tässä tarkemmin, mistä in kind -rahoitus koostuu.</t>
    </r>
  </si>
  <si>
    <t>Muu rahoitus (kolmas osapuoli)</t>
  </si>
  <si>
    <r>
      <t xml:space="preserve">Henkilöresurssien perustelut
</t>
    </r>
    <r>
      <rPr>
        <sz val="9"/>
        <color theme="1"/>
        <rFont val="Arial"/>
        <family val="2"/>
      </rPr>
      <t>Kuvaa hankkeen työntekijöiden tehtävät tiiviisti</t>
    </r>
  </si>
  <si>
    <t>KASVU- JA ELINVOIMARAHASTO
HAKEMUKSEN LIITE, 
UUSI HANKE</t>
  </si>
  <si>
    <r>
      <rPr>
        <b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Hankkeen toteuttaja sitoutuu osoittamaan hakemuksessa ilmoittamansa omarahoitusosuuden hankkeelle, mikäli rahasto ei ole erikseen hyväksynyt muutosta hankesuunnitelmaan.
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Jos omarahoitusosuus sisältää rahoitusta kolmannelta osapuolelta, tulee tämä merkitä erikseen ja kuvata, mistä rahoitus tulee.
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Jos ilmoitettu omarahoitusosuus ei toteudu hankkeen aikana, myönnettyä rahoitusta voidaan pienentää samassa suhteessa ja mahdollisesti ennakkoon maksettua rahoitusta voi tulla palautettavaksi innovaatiorahastolle.</t>
    </r>
  </si>
  <si>
    <t>Rahoitus
[€]</t>
  </si>
  <si>
    <t>Rahoituksen varmistuminen
[pvm]</t>
  </si>
  <si>
    <t>Vastinrahoitus</t>
  </si>
  <si>
    <t>BUDJETTI- ESITYS</t>
  </si>
  <si>
    <t>kasvujaelinvoimarahasto@hel.fi. Otsikoi viestisi "[hankehakemuksen nimi]: budjettiesitys"</t>
  </si>
  <si>
    <r>
      <t xml:space="preserve">5) </t>
    </r>
    <r>
      <rPr>
        <sz val="10"/>
        <color theme="1"/>
        <rFont val="Arial"/>
        <family val="2"/>
      </rPr>
      <t>Ongelmatilanteessa voit olla yhteydessä: kasvujaelinvoimarahasto@hel.fi</t>
    </r>
  </si>
  <si>
    <r>
      <t xml:space="preserve">4) </t>
    </r>
    <r>
      <rPr>
        <sz val="10"/>
        <color theme="1"/>
        <rFont val="Arial"/>
        <family val="2"/>
      </rPr>
      <t>Lähetä täytetty budjettiesitys hakemuksen jätön yhteydessä osoitteeseen:</t>
    </r>
    <r>
      <rPr>
        <b/>
        <sz val="10"/>
        <color theme="1"/>
        <rFont val="Arial"/>
        <family val="2"/>
      </rPr>
      <t xml:space="preserve"> </t>
    </r>
  </si>
  <si>
    <t>Jos arvonlisävero jää lopulliseksi kustannukseksi, ilmoita kustannukset sisältäen arvonlisävero.</t>
  </si>
  <si>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Ilmoita kustannukset verottomina (ALV 0 %), mikäli hakijalla on oikeus vähentää arvonlisävero.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</si>
</sst>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  <numFmt numFmtId="165" formatCode="_-* #,##0\ &quot;€&quot;_-;\-* #,##0\ &quot;€&quot;_-;_-* &quot;-&quot;??\ &quot;€&quot;_-;_-@_-"/>
    <numFmt numFmtId="166" formatCode="_-* #,##0\ [$€-40B]_-;\-* #,##0\ [$€-40B]_-;_-* &quot;-&quot;??\ [$€-40B]_-;_-@_-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9"/>
      <color theme="1"/>
      <name val="Arial"/>
      <family val="2"/>
    </font>
    <font>
      <b/>
      <sz val="24"/>
      <color theme="0"/>
      <name val="Arial"/>
      <family val="2"/>
    </font>
    <font>
      <b/>
      <sz val="10"/>
      <color rgb="FF0072C6"/>
      <name val="Arial"/>
      <family val="2"/>
    </font>
    <font>
      <sz val="10"/>
      <color theme="10"/>
      <name val="Arial"/>
      <family val="2"/>
    </font>
    <font>
      <b/>
      <sz val="14"/>
      <color theme="0"/>
      <name val="Arial"/>
      <family val="2"/>
    </font>
    <font>
      <b/>
      <sz val="24"/>
      <color theme="1"/>
      <name val="Arial"/>
      <family val="2"/>
    </font>
    <font>
      <b/>
      <sz val="10"/>
      <color rgb="FF0000BF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u/>
      <sz val="11"/>
      <color rgb="FF0000BF"/>
      <name val="Arial"/>
      <family val="2"/>
    </font>
    <font>
      <u/>
      <sz val="11"/>
      <color rgb="FF0072C6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C2A251"/>
        <bgColor indexed="64"/>
      </patternFill>
    </fill>
    <fill>
      <patternFill patternType="solid">
        <fgColor rgb="FFDEDFE1"/>
      </patternFill>
    </fill>
    <fill>
      <patternFill patternType="solid">
        <fgColor rgb="FFF5A3C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 tint="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/>
      <diagonal/>
    </border>
    <border>
      <left/>
      <right style="medium">
        <color theme="1"/>
      </right>
      <top style="thin">
        <color theme="1" tint="0.499984740745262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theme="1"/>
      </right>
      <top style="thin">
        <color theme="1" tint="0.499984740745262"/>
      </top>
      <bottom/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medium">
        <color theme="1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8">
    <xf numFmtId="0" fontId="0" fillId="0" borderId="0">
      <protection locked="0"/>
    </xf>
    <xf numFmtId="0" fontId="2" fillId="3" borderId="1" applyNumberFormat="0" applyAlignment="0">
      <protection locked="0"/>
    </xf>
    <xf numFmtId="0" fontId="20" fillId="0" borderId="0" applyNumberFormat="0" applyFill="0" applyAlignment="0"/>
    <xf numFmtId="0" fontId="1" fillId="6" borderId="1" applyNumberFormat="0" applyBorder="0" applyAlignment="0">
      <protection locked="0"/>
    </xf>
    <xf numFmtId="44" fontId="5" fillId="0" borderId="12" applyNumberFormat="0" applyFont="0" applyFill="0" applyBorder="0" applyAlignment="0">
      <alignment horizontal="center" vertical="center" wrapText="1"/>
    </xf>
    <xf numFmtId="0" fontId="1" fillId="5" borderId="19" applyNumberFormat="0" applyFont="0" applyBorder="0" applyAlignment="0">
      <alignment horizontal="left" vertical="top" wrapText="1"/>
      <protection locked="0"/>
    </xf>
    <xf numFmtId="0" fontId="20" fillId="0" borderId="0" applyNumberFormat="0" applyFill="0" applyBorder="0" applyAlignment="0"/>
    <xf numFmtId="0" fontId="4" fillId="4" borderId="0" applyNumberFormat="0" applyFont="0" applyBorder="0" applyAlignment="0">
      <protection locked="0"/>
    </xf>
  </cellStyleXfs>
  <cellXfs count="390">
    <xf numFmtId="0" fontId="0" fillId="0" borderId="0" xfId="0">
      <protection locked="0"/>
    </xf>
    <xf numFmtId="0" fontId="4" fillId="0" borderId="0" xfId="0" applyFont="1" applyProtection="1"/>
    <xf numFmtId="0" fontId="4" fillId="4" borderId="0" xfId="0" applyFont="1" applyFill="1" applyProtection="1"/>
    <xf numFmtId="0" fontId="10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</xf>
    <xf numFmtId="0" fontId="6" fillId="4" borderId="0" xfId="0" applyFont="1" applyFill="1" applyProtection="1"/>
    <xf numFmtId="0" fontId="4" fillId="2" borderId="0" xfId="0" applyFont="1" applyFill="1" applyProtection="1"/>
    <xf numFmtId="0" fontId="16" fillId="4" borderId="0" xfId="0" applyFont="1" applyFill="1" applyAlignment="1" applyProtection="1">
      <alignment horizontal="left" vertical="center" wrapText="1"/>
    </xf>
    <xf numFmtId="0" fontId="5" fillId="0" borderId="0" xfId="0" applyFont="1" applyProtection="1"/>
    <xf numFmtId="0" fontId="13" fillId="4" borderId="0" xfId="0" applyFont="1" applyFill="1" applyAlignment="1" applyProtection="1">
      <alignment vertical="center" wrapText="1"/>
    </xf>
    <xf numFmtId="0" fontId="5" fillId="0" borderId="0" xfId="4" applyNumberFormat="1" applyFont="1" applyBorder="1" applyAlignment="1"/>
    <xf numFmtId="0" fontId="5" fillId="0" borderId="0" xfId="4" applyNumberFormat="1" applyFont="1" applyBorder="1" applyAlignment="1">
      <alignment vertical="center"/>
    </xf>
    <xf numFmtId="0" fontId="7" fillId="0" borderId="0" xfId="4" applyNumberFormat="1" applyFont="1" applyBorder="1" applyAlignment="1">
      <alignment horizontal="right" vertical="center"/>
    </xf>
    <xf numFmtId="0" fontId="9" fillId="0" borderId="0" xfId="4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vertical="top" wrapText="1"/>
    </xf>
    <xf numFmtId="0" fontId="5" fillId="0" borderId="0" xfId="4" applyNumberFormat="1" applyFont="1" applyBorder="1" applyAlignment="1">
      <alignment vertical="center" wrapText="1"/>
    </xf>
    <xf numFmtId="0" fontId="4" fillId="0" borderId="0" xfId="4" applyNumberFormat="1" applyFont="1" applyBorder="1" applyAlignment="1"/>
    <xf numFmtId="0" fontId="6" fillId="0" borderId="0" xfId="4" applyNumberFormat="1" applyFont="1" applyBorder="1" applyAlignment="1"/>
    <xf numFmtId="0" fontId="5" fillId="0" borderId="0" xfId="4" applyNumberFormat="1" applyFont="1" applyBorder="1" applyAlignment="1">
      <alignment horizontal="left" vertical="center" wrapText="1"/>
    </xf>
    <xf numFmtId="0" fontId="5" fillId="0" borderId="0" xfId="4" applyNumberFormat="1" applyFont="1" applyBorder="1" applyAlignment="1">
      <alignment horizontal="left" vertical="top" wrapText="1"/>
    </xf>
    <xf numFmtId="0" fontId="8" fillId="0" borderId="0" xfId="4" applyNumberFormat="1" applyFont="1" applyBorder="1" applyAlignment="1">
      <alignment vertical="top" wrapText="1"/>
    </xf>
    <xf numFmtId="164" fontId="5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right"/>
    </xf>
    <xf numFmtId="44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 vertical="top" wrapText="1"/>
    </xf>
    <xf numFmtId="0" fontId="7" fillId="0" borderId="0" xfId="4" applyNumberFormat="1" applyFont="1" applyBorder="1" applyAlignment="1">
      <alignment horizontal="center"/>
    </xf>
    <xf numFmtId="0" fontId="7" fillId="0" borderId="0" xfId="4" applyNumberFormat="1" applyFont="1" applyBorder="1" applyAlignment="1"/>
    <xf numFmtId="0" fontId="9" fillId="0" borderId="0" xfId="4" applyNumberFormat="1" applyFont="1" applyBorder="1" applyAlignment="1">
      <alignment vertical="center" wrapText="1"/>
    </xf>
    <xf numFmtId="0" fontId="7" fillId="0" borderId="0" xfId="4" applyNumberFormat="1" applyFont="1" applyBorder="1" applyAlignment="1">
      <alignment vertical="center"/>
    </xf>
    <xf numFmtId="44" fontId="11" fillId="0" borderId="0" xfId="4" applyNumberFormat="1" applyFont="1" applyBorder="1" applyAlignment="1">
      <alignment horizontal="center" vertical="center"/>
    </xf>
    <xf numFmtId="0" fontId="7" fillId="0" borderId="0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wrapText="1"/>
    </xf>
    <xf numFmtId="0" fontId="18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center" vertical="center"/>
    </xf>
    <xf numFmtId="0" fontId="19" fillId="0" borderId="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vertical="center" wrapText="1"/>
    </xf>
    <xf numFmtId="0" fontId="10" fillId="0" borderId="0" xfId="4" applyNumberFormat="1" applyFont="1" applyBorder="1" applyAlignment="1">
      <alignment horizontal="center" vertical="center"/>
    </xf>
    <xf numFmtId="0" fontId="4" fillId="0" borderId="0" xfId="4" applyNumberFormat="1" applyFont="1" applyBorder="1" applyAlignment="1">
      <alignment vertical="center"/>
    </xf>
    <xf numFmtId="0" fontId="6" fillId="0" borderId="0" xfId="4" applyNumberFormat="1" applyFont="1" applyBorder="1" applyAlignment="1">
      <alignment vertical="top" wrapText="1"/>
    </xf>
    <xf numFmtId="0" fontId="12" fillId="0" borderId="0" xfId="4" applyNumberFormat="1" applyFont="1" applyBorder="1" applyAlignment="1">
      <alignment vertical="center" wrapText="1"/>
    </xf>
    <xf numFmtId="0" fontId="12" fillId="0" borderId="0" xfId="4" applyNumberFormat="1" applyFont="1" applyBorder="1" applyAlignment="1">
      <alignment vertical="center"/>
    </xf>
    <xf numFmtId="0" fontId="4" fillId="4" borderId="0" xfId="4" applyNumberFormat="1" applyFont="1" applyFill="1" applyBorder="1" applyAlignment="1"/>
    <xf numFmtId="0" fontId="17" fillId="4" borderId="0" xfId="4" applyNumberFormat="1" applyFont="1" applyFill="1" applyBorder="1" applyAlignment="1">
      <alignment horizontal="center" vertical="center"/>
    </xf>
    <xf numFmtId="0" fontId="6" fillId="4" borderId="0" xfId="4" applyNumberFormat="1" applyFont="1" applyFill="1" applyBorder="1" applyAlignment="1"/>
    <xf numFmtId="0" fontId="14" fillId="4" borderId="0" xfId="4" applyNumberFormat="1" applyFont="1" applyFill="1" applyBorder="1" applyAlignment="1">
      <alignment horizontal="center" vertical="center"/>
    </xf>
    <xf numFmtId="0" fontId="5" fillId="4" borderId="0" xfId="4" applyNumberFormat="1" applyFont="1" applyFill="1" applyBorder="1" applyAlignment="1"/>
    <xf numFmtId="0" fontId="17" fillId="4" borderId="0" xfId="4" applyNumberFormat="1" applyFont="1" applyFill="1" applyBorder="1" applyAlignment="1">
      <alignment horizontal="center" vertical="center" wrapText="1"/>
    </xf>
    <xf numFmtId="0" fontId="5" fillId="4" borderId="0" xfId="4" applyNumberFormat="1" applyFont="1" applyFill="1" applyBorder="1" applyAlignment="1">
      <alignment horizontal="left" vertical="center" wrapText="1"/>
    </xf>
    <xf numFmtId="0" fontId="21" fillId="4" borderId="0" xfId="4" applyNumberFormat="1" applyFont="1" applyFill="1" applyBorder="1" applyAlignment="1"/>
    <xf numFmtId="0" fontId="21" fillId="4" borderId="0" xfId="4" applyNumberFormat="1" applyFont="1" applyFill="1" applyBorder="1" applyAlignment="1">
      <alignment vertical="center" wrapText="1"/>
    </xf>
    <xf numFmtId="0" fontId="21" fillId="4" borderId="0" xfId="4" applyNumberFormat="1" applyFont="1" applyFill="1" applyBorder="1" applyAlignment="1">
      <alignment horizontal="center" vertical="center" wrapText="1"/>
    </xf>
    <xf numFmtId="0" fontId="21" fillId="4" borderId="0" xfId="4" applyNumberFormat="1" applyFont="1" applyFill="1" applyBorder="1" applyAlignment="1">
      <alignment horizontal="left" vertical="center" wrapText="1"/>
    </xf>
    <xf numFmtId="0" fontId="10" fillId="4" borderId="0" xfId="4" applyNumberFormat="1" applyFont="1" applyFill="1" applyBorder="1" applyAlignment="1">
      <alignment vertical="center"/>
    </xf>
    <xf numFmtId="0" fontId="12" fillId="0" borderId="21" xfId="4" applyNumberFormat="1" applyFont="1" applyBorder="1" applyAlignment="1">
      <alignment vertical="center" wrapText="1"/>
    </xf>
    <xf numFmtId="0" fontId="5" fillId="0" borderId="21" xfId="4" applyNumberFormat="1" applyFont="1" applyBorder="1" applyAlignment="1"/>
    <xf numFmtId="44" fontId="20" fillId="7" borderId="31" xfId="2" applyNumberFormat="1" applyFill="1" applyBorder="1" applyAlignment="1">
      <alignment horizontal="center" vertical="center"/>
    </xf>
    <xf numFmtId="0" fontId="5" fillId="0" borderId="7" xfId="4" applyNumberFormat="1" applyFont="1" applyFill="1" applyBorder="1" applyAlignment="1">
      <alignment vertical="center" wrapText="1"/>
    </xf>
    <xf numFmtId="0" fontId="22" fillId="0" borderId="0" xfId="5" applyNumberFormat="1" applyFont="1" applyFill="1" applyBorder="1" applyAlignment="1">
      <alignment vertical="top" wrapText="1"/>
      <protection locked="0"/>
    </xf>
    <xf numFmtId="0" fontId="6" fillId="9" borderId="14" xfId="4" applyNumberFormat="1" applyFont="1" applyFill="1" applyBorder="1" applyAlignment="1">
      <alignment vertical="top" wrapText="1"/>
    </xf>
    <xf numFmtId="0" fontId="6" fillId="9" borderId="7" xfId="4" applyNumberFormat="1" applyFont="1" applyFill="1" applyBorder="1" applyAlignment="1">
      <alignment vertical="top" wrapText="1"/>
    </xf>
    <xf numFmtId="0" fontId="6" fillId="9" borderId="15" xfId="4" applyNumberFormat="1" applyFont="1" applyFill="1" applyBorder="1" applyAlignment="1">
      <alignment vertical="top" wrapText="1"/>
    </xf>
    <xf numFmtId="0" fontId="4" fillId="9" borderId="10" xfId="4" applyNumberFormat="1" applyFont="1" applyFill="1" applyBorder="1" applyAlignment="1"/>
    <xf numFmtId="0" fontId="7" fillId="9" borderId="11" xfId="4" applyNumberFormat="1" applyFont="1" applyFill="1" applyBorder="1" applyAlignment="1">
      <alignment vertical="center" wrapText="1"/>
    </xf>
    <xf numFmtId="0" fontId="7" fillId="9" borderId="26" xfId="4" applyNumberFormat="1" applyFont="1" applyFill="1" applyBorder="1" applyAlignment="1">
      <alignment vertical="center" wrapText="1"/>
    </xf>
    <xf numFmtId="0" fontId="7" fillId="9" borderId="29" xfId="4" applyNumberFormat="1" applyFont="1" applyFill="1" applyBorder="1" applyAlignment="1">
      <alignment vertical="center" wrapText="1"/>
    </xf>
    <xf numFmtId="0" fontId="7" fillId="9" borderId="10" xfId="4" applyNumberFormat="1" applyFont="1" applyFill="1" applyBorder="1" applyAlignment="1">
      <alignment vertical="center" wrapText="1"/>
    </xf>
    <xf numFmtId="0" fontId="7" fillId="9" borderId="0" xfId="4" applyNumberFormat="1" applyFont="1" applyFill="1" applyBorder="1" applyAlignment="1">
      <alignment vertical="center" wrapText="1"/>
    </xf>
    <xf numFmtId="0" fontId="12" fillId="9" borderId="0" xfId="4" applyNumberFormat="1" applyFont="1" applyFill="1" applyBorder="1" applyAlignment="1">
      <alignment vertical="center" wrapText="1"/>
    </xf>
    <xf numFmtId="0" fontId="12" fillId="9" borderId="11" xfId="4" applyNumberFormat="1" applyFont="1" applyFill="1" applyBorder="1" applyAlignment="1">
      <alignment vertical="center" wrapText="1"/>
    </xf>
    <xf numFmtId="0" fontId="6" fillId="9" borderId="0" xfId="4" applyNumberFormat="1" applyFont="1" applyFill="1" applyBorder="1" applyAlignment="1">
      <alignment vertical="center" wrapText="1"/>
    </xf>
    <xf numFmtId="0" fontId="7" fillId="9" borderId="30" xfId="4" applyNumberFormat="1" applyFont="1" applyFill="1" applyBorder="1" applyAlignment="1">
      <alignment horizontal="left" vertical="center" wrapText="1"/>
    </xf>
    <xf numFmtId="0" fontId="7" fillId="9" borderId="18" xfId="4" applyNumberFormat="1" applyFont="1" applyFill="1" applyBorder="1" applyAlignment="1">
      <alignment horizontal="left" vertical="center" wrapText="1"/>
    </xf>
    <xf numFmtId="0" fontId="12" fillId="9" borderId="18" xfId="4" applyNumberFormat="1" applyFont="1" applyFill="1" applyBorder="1" applyAlignment="1">
      <alignment horizontal="left" vertical="center" wrapText="1"/>
    </xf>
    <xf numFmtId="0" fontId="12" fillId="9" borderId="27" xfId="4" applyNumberFormat="1" applyFont="1" applyFill="1" applyBorder="1" applyAlignment="1">
      <alignment horizontal="left" vertical="center" wrapText="1"/>
    </xf>
    <xf numFmtId="0" fontId="6" fillId="9" borderId="10" xfId="4" applyNumberFormat="1" applyFont="1" applyFill="1" applyBorder="1" applyAlignment="1">
      <alignment vertical="top" wrapText="1"/>
    </xf>
    <xf numFmtId="0" fontId="6" fillId="9" borderId="0" xfId="4" applyNumberFormat="1" applyFont="1" applyFill="1" applyBorder="1" applyAlignment="1">
      <alignment vertical="top" wrapText="1"/>
    </xf>
    <xf numFmtId="0" fontId="20" fillId="9" borderId="0" xfId="2" applyNumberFormat="1" applyFill="1" applyAlignment="1">
      <alignment vertical="center" wrapText="1"/>
    </xf>
    <xf numFmtId="0" fontId="20" fillId="9" borderId="0" xfId="2" applyNumberFormat="1" applyFill="1" applyAlignment="1">
      <alignment vertical="center"/>
    </xf>
    <xf numFmtId="0" fontId="4" fillId="9" borderId="0" xfId="4" applyNumberFormat="1" applyFont="1" applyFill="1" applyBorder="1" applyAlignment="1"/>
    <xf numFmtId="0" fontId="12" fillId="9" borderId="11" xfId="4" applyNumberFormat="1" applyFont="1" applyFill="1" applyBorder="1" applyAlignment="1">
      <alignment vertical="center"/>
    </xf>
    <xf numFmtId="0" fontId="4" fillId="9" borderId="16" xfId="4" applyNumberFormat="1" applyFont="1" applyFill="1" applyBorder="1" applyAlignment="1"/>
    <xf numFmtId="0" fontId="4" fillId="9" borderId="6" xfId="4" applyNumberFormat="1" applyFont="1" applyFill="1" applyBorder="1" applyAlignment="1"/>
    <xf numFmtId="0" fontId="4" fillId="9" borderId="17" xfId="4" applyNumberFormat="1" applyFont="1" applyFill="1" applyBorder="1" applyAlignment="1"/>
    <xf numFmtId="0" fontId="7" fillId="9" borderId="33" xfId="4" applyNumberFormat="1" applyFont="1" applyFill="1" applyBorder="1" applyAlignment="1">
      <alignment horizontal="center" vertical="center" wrapText="1"/>
    </xf>
    <xf numFmtId="0" fontId="7" fillId="9" borderId="34" xfId="4" applyNumberFormat="1" applyFont="1" applyFill="1" applyBorder="1" applyAlignment="1">
      <alignment horizontal="center" vertical="center" wrapText="1"/>
    </xf>
    <xf numFmtId="0" fontId="5" fillId="2" borderId="70" xfId="5" applyNumberFormat="1" applyFont="1" applyFill="1" applyBorder="1" applyAlignment="1">
      <alignment vertical="top" wrapText="1"/>
      <protection locked="0"/>
    </xf>
    <xf numFmtId="0" fontId="5" fillId="2" borderId="54" xfId="5" applyNumberFormat="1" applyFont="1" applyFill="1" applyBorder="1" applyAlignment="1">
      <alignment vertical="top" wrapText="1"/>
      <protection locked="0"/>
    </xf>
    <xf numFmtId="0" fontId="5" fillId="2" borderId="71" xfId="5" applyNumberFormat="1" applyFont="1" applyFill="1" applyBorder="1" applyAlignment="1">
      <alignment vertical="top" wrapText="1"/>
      <protection locked="0"/>
    </xf>
    <xf numFmtId="0" fontId="5" fillId="2" borderId="0" xfId="5" applyNumberFormat="1" applyFont="1" applyFill="1" applyBorder="1" applyAlignment="1">
      <alignment vertical="top" wrapText="1"/>
      <protection locked="0"/>
    </xf>
    <xf numFmtId="0" fontId="5" fillId="2" borderId="72" xfId="5" applyNumberFormat="1" applyFont="1" applyFill="1" applyBorder="1" applyAlignment="1">
      <alignment vertical="top" wrapText="1"/>
      <protection locked="0"/>
    </xf>
    <xf numFmtId="0" fontId="5" fillId="2" borderId="73" xfId="5" applyNumberFormat="1" applyFont="1" applyFill="1" applyBorder="1" applyAlignment="1">
      <alignment vertical="top" wrapText="1"/>
      <protection locked="0"/>
    </xf>
    <xf numFmtId="0" fontId="5" fillId="2" borderId="74" xfId="5" applyNumberFormat="1" applyFont="1" applyFill="1" applyBorder="1" applyAlignment="1">
      <alignment vertical="top" wrapText="1"/>
      <protection locked="0"/>
    </xf>
    <xf numFmtId="0" fontId="5" fillId="2" borderId="75" xfId="5" applyNumberFormat="1" applyFont="1" applyFill="1" applyBorder="1" applyAlignment="1">
      <alignment vertical="top" wrapText="1"/>
      <protection locked="0"/>
    </xf>
    <xf numFmtId="0" fontId="7" fillId="9" borderId="38" xfId="4" applyNumberFormat="1" applyFont="1" applyFill="1" applyBorder="1" applyAlignment="1">
      <alignment horizontal="center" vertical="center" wrapText="1"/>
    </xf>
    <xf numFmtId="0" fontId="7" fillId="9" borderId="54" xfId="4" applyNumberFormat="1" applyFont="1" applyFill="1" applyBorder="1" applyAlignment="1">
      <alignment horizontal="center" vertical="center" wrapText="1"/>
    </xf>
    <xf numFmtId="0" fontId="7" fillId="9" borderId="99" xfId="4" applyNumberFormat="1" applyFont="1" applyFill="1" applyBorder="1" applyAlignment="1">
      <alignment horizontal="center" vertical="center" wrapText="1"/>
    </xf>
    <xf numFmtId="0" fontId="7" fillId="9" borderId="90" xfId="4" applyNumberFormat="1" applyFont="1" applyFill="1" applyBorder="1" applyAlignment="1">
      <alignment horizontal="center" vertical="center" wrapText="1"/>
    </xf>
    <xf numFmtId="0" fontId="7" fillId="9" borderId="91" xfId="4" applyNumberFormat="1" applyFont="1" applyFill="1" applyBorder="1" applyAlignment="1">
      <alignment horizontal="center" vertical="center" wrapText="1"/>
    </xf>
    <xf numFmtId="0" fontId="7" fillId="9" borderId="104" xfId="4" applyNumberFormat="1" applyFont="1" applyFill="1" applyBorder="1" applyAlignment="1">
      <alignment horizontal="center" vertical="center" wrapText="1"/>
    </xf>
    <xf numFmtId="0" fontId="7" fillId="9" borderId="105" xfId="4" applyNumberFormat="1" applyFont="1" applyFill="1" applyBorder="1" applyAlignment="1">
      <alignment horizontal="center" vertical="center" wrapText="1"/>
    </xf>
    <xf numFmtId="0" fontId="5" fillId="2" borderId="46" xfId="5" applyNumberFormat="1" applyFont="1" applyFill="1" applyBorder="1" applyAlignment="1">
      <alignment horizontal="center" vertical="center" wrapText="1"/>
      <protection locked="0"/>
    </xf>
    <xf numFmtId="0" fontId="5" fillId="2" borderId="48" xfId="5" applyNumberFormat="1" applyFont="1" applyFill="1" applyBorder="1" applyAlignment="1">
      <alignment horizontal="center" vertical="center" wrapText="1"/>
      <protection locked="0"/>
    </xf>
    <xf numFmtId="44" fontId="5" fillId="0" borderId="0" xfId="4" applyNumberFormat="1" applyFont="1" applyBorder="1" applyAlignment="1"/>
    <xf numFmtId="44" fontId="4" fillId="0" borderId="0" xfId="4" applyNumberFormat="1" applyFont="1" applyBorder="1" applyAlignment="1"/>
    <xf numFmtId="164" fontId="5" fillId="0" borderId="0" xfId="4" applyNumberFormat="1" applyFont="1" applyBorder="1" applyAlignment="1"/>
    <xf numFmtId="44" fontId="5" fillId="0" borderId="0" xfId="4" applyNumberFormat="1" applyFont="1" applyBorder="1" applyAlignment="1">
      <alignment horizontal="left" vertical="top" wrapText="1"/>
    </xf>
    <xf numFmtId="165" fontId="5" fillId="9" borderId="84" xfId="4" applyNumberFormat="1" applyFont="1" applyFill="1" applyBorder="1" applyAlignment="1">
      <alignment horizontal="center" vertical="center" wrapText="1"/>
    </xf>
    <xf numFmtId="165" fontId="5" fillId="9" borderId="85" xfId="4" applyNumberFormat="1" applyFont="1" applyFill="1" applyBorder="1" applyAlignment="1">
      <alignment horizontal="center" vertical="center" wrapText="1"/>
    </xf>
    <xf numFmtId="165" fontId="7" fillId="9" borderId="84" xfId="4" applyNumberFormat="1" applyFont="1" applyFill="1" applyBorder="1" applyAlignment="1">
      <alignment horizontal="center" vertical="center" wrapText="1"/>
    </xf>
    <xf numFmtId="165" fontId="7" fillId="9" borderId="85" xfId="4" applyNumberFormat="1" applyFont="1" applyFill="1" applyBorder="1" applyAlignment="1">
      <alignment horizontal="center" vertical="center" wrapText="1"/>
    </xf>
    <xf numFmtId="165" fontId="5" fillId="9" borderId="86" xfId="4" applyNumberFormat="1" applyFont="1" applyFill="1" applyBorder="1" applyAlignment="1">
      <alignment horizontal="center" vertical="center" wrapText="1"/>
    </xf>
    <xf numFmtId="165" fontId="5" fillId="9" borderId="87" xfId="4" applyNumberFormat="1" applyFont="1" applyFill="1" applyBorder="1" applyAlignment="1">
      <alignment horizontal="center" vertical="center" wrapText="1"/>
    </xf>
    <xf numFmtId="165" fontId="7" fillId="9" borderId="86" xfId="4" applyNumberFormat="1" applyFont="1" applyFill="1" applyBorder="1" applyAlignment="1">
      <alignment horizontal="center" vertical="center" wrapText="1"/>
    </xf>
    <xf numFmtId="165" fontId="7" fillId="9" borderId="87" xfId="4" applyNumberFormat="1" applyFont="1" applyFill="1" applyBorder="1" applyAlignment="1">
      <alignment horizontal="center" vertical="center" wrapText="1"/>
    </xf>
    <xf numFmtId="165" fontId="5" fillId="9" borderId="90" xfId="4" applyNumberFormat="1" applyFont="1" applyFill="1" applyBorder="1" applyAlignment="1">
      <alignment horizontal="center" vertical="center" wrapText="1"/>
    </xf>
    <xf numFmtId="165" fontId="5" fillId="9" borderId="91" xfId="4" applyNumberFormat="1" applyFont="1" applyFill="1" applyBorder="1" applyAlignment="1">
      <alignment horizontal="center" vertical="center" wrapText="1"/>
    </xf>
    <xf numFmtId="165" fontId="7" fillId="9" borderId="90" xfId="4" applyNumberFormat="1" applyFont="1" applyFill="1" applyBorder="1" applyAlignment="1">
      <alignment horizontal="center" vertical="center" wrapText="1"/>
    </xf>
    <xf numFmtId="165" fontId="7" fillId="9" borderId="91" xfId="4" applyNumberFormat="1" applyFont="1" applyFill="1" applyBorder="1" applyAlignment="1">
      <alignment horizontal="center" vertical="center" wrapText="1"/>
    </xf>
    <xf numFmtId="165" fontId="7" fillId="9" borderId="94" xfId="4" applyNumberFormat="1" applyFont="1" applyFill="1" applyBorder="1" applyAlignment="1">
      <alignment horizontal="center" vertical="center" wrapText="1"/>
    </xf>
    <xf numFmtId="165" fontId="7" fillId="9" borderId="95" xfId="4" applyNumberFormat="1" applyFont="1" applyFill="1" applyBorder="1" applyAlignment="1">
      <alignment horizontal="center" vertical="center" wrapText="1"/>
    </xf>
    <xf numFmtId="165" fontId="5" fillId="9" borderId="33" xfId="4" applyNumberFormat="1" applyFont="1" applyFill="1" applyBorder="1" applyAlignment="1">
      <alignment horizontal="center" vertical="center" wrapText="1"/>
    </xf>
    <xf numFmtId="165" fontId="7" fillId="9" borderId="89" xfId="4" applyNumberFormat="1" applyFont="1" applyFill="1" applyBorder="1" applyAlignment="1">
      <alignment horizontal="center" vertical="center" wrapText="1"/>
    </xf>
    <xf numFmtId="165" fontId="5" fillId="9" borderId="35" xfId="4" applyNumberFormat="1" applyFont="1" applyFill="1" applyBorder="1" applyAlignment="1">
      <alignment horizontal="center" vertical="center" wrapText="1"/>
    </xf>
    <xf numFmtId="165" fontId="7" fillId="9" borderId="57" xfId="4" applyNumberFormat="1" applyFont="1" applyFill="1" applyBorder="1" applyAlignment="1">
      <alignment horizontal="center" vertical="center" wrapText="1"/>
    </xf>
    <xf numFmtId="165" fontId="7" fillId="9" borderId="32" xfId="4" applyNumberFormat="1" applyFont="1" applyFill="1" applyBorder="1" applyAlignment="1">
      <alignment horizontal="center" vertical="center" wrapText="1"/>
    </xf>
    <xf numFmtId="165" fontId="7" fillId="9" borderId="100" xfId="4" applyNumberFormat="1" applyFont="1" applyFill="1" applyBorder="1" applyAlignment="1">
      <alignment horizontal="center" vertical="center" wrapText="1"/>
    </xf>
    <xf numFmtId="165" fontId="5" fillId="2" borderId="45" xfId="5" applyNumberFormat="1" applyFont="1" applyFill="1" applyBorder="1" applyAlignment="1">
      <alignment horizontal="center" vertical="center" wrapText="1"/>
      <protection locked="0"/>
    </xf>
    <xf numFmtId="165" fontId="5" fillId="2" borderId="96" xfId="5" applyNumberFormat="1" applyFont="1" applyFill="1" applyBorder="1" applyAlignment="1">
      <alignment horizontal="center" vertical="center" wrapText="1"/>
      <protection locked="0"/>
    </xf>
    <xf numFmtId="165" fontId="7" fillId="9" borderId="106" xfId="4" applyNumberFormat="1" applyFont="1" applyFill="1" applyBorder="1" applyAlignment="1">
      <alignment horizontal="center" vertical="center" wrapText="1"/>
    </xf>
    <xf numFmtId="165" fontId="7" fillId="9" borderId="107" xfId="4" applyNumberFormat="1" applyFont="1" applyFill="1" applyBorder="1" applyAlignment="1">
      <alignment horizontal="center" vertical="center" wrapText="1"/>
    </xf>
    <xf numFmtId="165" fontId="7" fillId="9" borderId="47" xfId="4" applyNumberFormat="1" applyFont="1" applyFill="1" applyBorder="1" applyAlignment="1">
      <alignment horizontal="center" vertical="center" wrapText="1"/>
    </xf>
    <xf numFmtId="165" fontId="7" fillId="9" borderId="46" xfId="4" applyNumberFormat="1" applyFont="1" applyFill="1" applyBorder="1" applyAlignment="1">
      <alignment horizontal="center" vertical="center" wrapText="1"/>
    </xf>
    <xf numFmtId="165" fontId="5" fillId="2" borderId="47" xfId="5" applyNumberFormat="1" applyFont="1" applyFill="1" applyBorder="1" applyAlignment="1">
      <alignment horizontal="center" vertical="center" wrapText="1"/>
      <protection locked="0"/>
    </xf>
    <xf numFmtId="165" fontId="5" fillId="2" borderId="57" xfId="5" applyNumberFormat="1" applyFont="1" applyFill="1" applyBorder="1" applyAlignment="1">
      <alignment horizontal="center" vertical="center" wrapText="1"/>
      <protection locked="0"/>
    </xf>
    <xf numFmtId="165" fontId="5" fillId="2" borderId="78" xfId="5" applyNumberFormat="1" applyFont="1" applyFill="1" applyBorder="1" applyAlignment="1">
      <alignment horizontal="center" vertical="center" wrapText="1"/>
      <protection locked="0"/>
    </xf>
    <xf numFmtId="165" fontId="5" fillId="2" borderId="79" xfId="5" applyNumberFormat="1" applyFont="1" applyFill="1" applyBorder="1" applyAlignment="1">
      <alignment horizontal="center" vertical="center" wrapText="1"/>
      <protection locked="0"/>
    </xf>
    <xf numFmtId="165" fontId="5" fillId="2" borderId="81" xfId="5" applyNumberFormat="1" applyFont="1" applyFill="1" applyBorder="1" applyAlignment="1">
      <alignment horizontal="center" vertical="center" wrapText="1"/>
      <protection locked="0"/>
    </xf>
    <xf numFmtId="165" fontId="7" fillId="9" borderId="82" xfId="4" applyNumberFormat="1" applyFont="1" applyFill="1" applyBorder="1" applyAlignment="1">
      <alignment horizontal="center" vertical="center" wrapText="1"/>
    </xf>
    <xf numFmtId="165" fontId="7" fillId="9" borderId="79" xfId="4" applyNumberFormat="1" applyFont="1" applyFill="1" applyBorder="1" applyAlignment="1">
      <alignment horizontal="center" vertical="center" wrapText="1"/>
    </xf>
    <xf numFmtId="165" fontId="5" fillId="2" borderId="109" xfId="5" applyNumberFormat="1" applyFont="1" applyFill="1" applyBorder="1" applyAlignment="1">
      <alignment horizontal="center" vertical="center" wrapText="1"/>
      <protection locked="0"/>
    </xf>
    <xf numFmtId="165" fontId="7" fillId="9" borderId="45" xfId="4" applyNumberFormat="1" applyFont="1" applyFill="1" applyBorder="1" applyAlignment="1">
      <alignment horizontal="center" vertical="center" wrapText="1"/>
    </xf>
    <xf numFmtId="165" fontId="5" fillId="2" borderId="102" xfId="5" applyNumberFormat="1" applyFont="1" applyFill="1" applyBorder="1" applyAlignment="1">
      <alignment horizontal="center" vertical="center" wrapText="1"/>
      <protection locked="0"/>
    </xf>
    <xf numFmtId="165" fontId="7" fillId="9" borderId="108" xfId="4" applyNumberFormat="1" applyFont="1" applyFill="1" applyBorder="1" applyAlignment="1">
      <alignment horizontal="center" vertical="center" wrapText="1"/>
    </xf>
    <xf numFmtId="165" fontId="7" fillId="9" borderId="37" xfId="4" applyNumberFormat="1" applyFont="1" applyFill="1" applyBorder="1" applyAlignment="1">
      <alignment horizontal="center" vertical="center" wrapText="1"/>
    </xf>
    <xf numFmtId="0" fontId="5" fillId="2" borderId="112" xfId="5" applyNumberFormat="1" applyFont="1" applyFill="1" applyBorder="1" applyAlignment="1">
      <alignment vertical="center" wrapText="1"/>
      <protection locked="0"/>
    </xf>
    <xf numFmtId="0" fontId="5" fillId="2" borderId="18" xfId="5" applyNumberFormat="1" applyFont="1" applyFill="1" applyBorder="1" applyAlignment="1">
      <alignment vertical="center" wrapText="1"/>
      <protection locked="0"/>
    </xf>
    <xf numFmtId="0" fontId="5" fillId="2" borderId="113" xfId="5" applyNumberFormat="1" applyFont="1" applyFill="1" applyBorder="1" applyAlignment="1">
      <alignment vertical="center" wrapText="1"/>
      <protection locked="0"/>
    </xf>
    <xf numFmtId="0" fontId="5" fillId="2" borderId="114" xfId="5" applyNumberFormat="1" applyFont="1" applyFill="1" applyBorder="1" applyAlignment="1">
      <alignment vertical="center" wrapText="1"/>
      <protection locked="0"/>
    </xf>
    <xf numFmtId="0" fontId="5" fillId="2" borderId="115" xfId="5" applyNumberFormat="1" applyFont="1" applyFill="1" applyBorder="1" applyAlignment="1">
      <alignment vertical="center" wrapText="1"/>
      <protection locked="0"/>
    </xf>
    <xf numFmtId="0" fontId="5" fillId="2" borderId="116" xfId="5" applyNumberFormat="1" applyFont="1" applyFill="1" applyBorder="1" applyAlignment="1">
      <alignment vertical="center" wrapText="1"/>
      <protection locked="0"/>
    </xf>
    <xf numFmtId="0" fontId="5" fillId="0" borderId="0" xfId="4" applyNumberFormat="1" applyFont="1" applyFill="1" applyBorder="1" applyAlignment="1"/>
    <xf numFmtId="166" fontId="5" fillId="9" borderId="53" xfId="4" applyNumberFormat="1" applyFont="1" applyFill="1" applyBorder="1" applyAlignment="1">
      <alignment horizontal="center" vertical="center" wrapText="1"/>
    </xf>
    <xf numFmtId="165" fontId="7" fillId="9" borderId="38" xfId="4" applyNumberFormat="1" applyFont="1" applyFill="1" applyBorder="1" applyAlignment="1">
      <alignment horizontal="center" vertical="center" wrapText="1"/>
    </xf>
    <xf numFmtId="165" fontId="5" fillId="2" borderId="43" xfId="5" applyNumberFormat="1" applyFont="1" applyFill="1" applyBorder="1" applyAlignment="1">
      <alignment horizontal="center" vertical="center" wrapText="1"/>
      <protection locked="0"/>
    </xf>
    <xf numFmtId="165" fontId="5" fillId="2" borderId="105" xfId="5" applyNumberFormat="1" applyFont="1" applyFill="1" applyBorder="1" applyAlignment="1">
      <alignment horizontal="center" vertical="center" wrapText="1"/>
      <protection locked="0"/>
    </xf>
    <xf numFmtId="165" fontId="7" fillId="9" borderId="134" xfId="4" applyNumberFormat="1" applyFont="1" applyFill="1" applyBorder="1" applyAlignment="1">
      <alignment horizontal="center" vertical="center" wrapText="1"/>
    </xf>
    <xf numFmtId="0" fontId="7" fillId="9" borderId="129" xfId="4" applyNumberFormat="1" applyFont="1" applyFill="1" applyBorder="1" applyAlignment="1">
      <alignment horizontal="center" vertical="center" wrapText="1"/>
    </xf>
    <xf numFmtId="165" fontId="7" fillId="9" borderId="127" xfId="4" applyNumberFormat="1" applyFont="1" applyFill="1" applyBorder="1" applyAlignment="1">
      <alignment horizontal="center" vertical="center" wrapText="1"/>
    </xf>
    <xf numFmtId="165" fontId="7" fillId="9" borderId="129" xfId="4" applyNumberFormat="1" applyFont="1" applyFill="1" applyBorder="1" applyAlignment="1">
      <alignment horizontal="center" vertical="center" wrapText="1"/>
    </xf>
    <xf numFmtId="0" fontId="7" fillId="9" borderId="135" xfId="4" applyNumberFormat="1" applyFont="1" applyFill="1" applyBorder="1" applyAlignment="1">
      <alignment horizontal="center" vertical="center" wrapText="1"/>
    </xf>
    <xf numFmtId="0" fontId="7" fillId="9" borderId="136" xfId="4" applyNumberFormat="1" applyFont="1" applyFill="1" applyBorder="1" applyAlignment="1">
      <alignment horizontal="center" vertical="center" wrapText="1"/>
    </xf>
    <xf numFmtId="0" fontId="25" fillId="0" borderId="138" xfId="4" applyNumberFormat="1" applyFont="1" applyFill="1" applyBorder="1" applyAlignment="1">
      <alignment horizontal="center" vertical="center"/>
    </xf>
    <xf numFmtId="0" fontId="25" fillId="0" borderId="139" xfId="4" applyNumberFormat="1" applyFont="1" applyFill="1" applyBorder="1" applyAlignment="1">
      <alignment horizontal="center" vertical="center"/>
    </xf>
    <xf numFmtId="165" fontId="7" fillId="9" borderId="43" xfId="4" applyNumberFormat="1" applyFont="1" applyFill="1" applyBorder="1" applyAlignment="1">
      <alignment horizontal="center" vertical="center" wrapText="1"/>
    </xf>
    <xf numFmtId="165" fontId="5" fillId="2" borderId="112" xfId="5" applyNumberFormat="1" applyFont="1" applyFill="1" applyBorder="1" applyAlignment="1">
      <alignment horizontal="center" vertical="center" wrapText="1"/>
      <protection locked="0"/>
    </xf>
    <xf numFmtId="165" fontId="5" fillId="2" borderId="144" xfId="5" applyNumberFormat="1" applyFont="1" applyFill="1" applyBorder="1" applyAlignment="1">
      <alignment horizontal="center" vertical="center" wrapText="1"/>
      <protection locked="0"/>
    </xf>
    <xf numFmtId="165" fontId="5" fillId="2" borderId="145" xfId="5" applyNumberFormat="1" applyFont="1" applyFill="1" applyBorder="1" applyAlignment="1">
      <alignment horizontal="center" vertical="center" wrapText="1"/>
      <protection locked="0"/>
    </xf>
    <xf numFmtId="165" fontId="7" fillId="9" borderId="146" xfId="4" applyNumberFormat="1" applyFont="1" applyFill="1" applyBorder="1" applyAlignment="1">
      <alignment horizontal="center" vertical="center" wrapText="1"/>
    </xf>
    <xf numFmtId="165" fontId="7" fillId="9" borderId="144" xfId="4" applyNumberFormat="1" applyFont="1" applyFill="1" applyBorder="1" applyAlignment="1">
      <alignment horizontal="center" vertical="center" wrapText="1"/>
    </xf>
    <xf numFmtId="165" fontId="7" fillId="9" borderId="141" xfId="4" applyNumberFormat="1" applyFont="1" applyFill="1" applyBorder="1" applyAlignment="1">
      <alignment horizontal="center" vertical="center" wrapText="1"/>
    </xf>
    <xf numFmtId="165" fontId="7" fillId="9" borderId="147" xfId="4" applyNumberFormat="1" applyFont="1" applyFill="1" applyBorder="1" applyAlignment="1">
      <alignment horizontal="center" vertical="center" wrapText="1"/>
    </xf>
    <xf numFmtId="165" fontId="7" fillId="9" borderId="148" xfId="4" applyNumberFormat="1" applyFont="1" applyFill="1" applyBorder="1" applyAlignment="1">
      <alignment horizontal="center" vertical="center" wrapText="1"/>
    </xf>
    <xf numFmtId="165" fontId="7" fillId="9" borderId="149" xfId="4" applyNumberFormat="1" applyFont="1" applyFill="1" applyBorder="1" applyAlignment="1">
      <alignment horizontal="center" vertical="center" wrapText="1"/>
    </xf>
    <xf numFmtId="165" fontId="5" fillId="2" borderId="150" xfId="5" applyNumberFormat="1" applyFont="1" applyFill="1" applyBorder="1" applyAlignment="1">
      <alignment horizontal="center" vertical="center" wrapText="1"/>
      <protection locked="0"/>
    </xf>
    <xf numFmtId="165" fontId="5" fillId="2" borderId="151" xfId="5" applyNumberFormat="1" applyFont="1" applyFill="1" applyBorder="1" applyAlignment="1">
      <alignment horizontal="center" vertical="center" wrapText="1"/>
      <protection locked="0"/>
    </xf>
    <xf numFmtId="165" fontId="5" fillId="2" borderId="152" xfId="5" applyNumberFormat="1" applyFont="1" applyFill="1" applyBorder="1" applyAlignment="1">
      <alignment horizontal="center" vertical="center" wrapText="1"/>
      <protection locked="0"/>
    </xf>
    <xf numFmtId="165" fontId="7" fillId="9" borderId="153" xfId="4" applyNumberFormat="1" applyFont="1" applyFill="1" applyBorder="1" applyAlignment="1">
      <alignment horizontal="center" vertical="center" wrapText="1"/>
    </xf>
    <xf numFmtId="165" fontId="7" fillId="9" borderId="151" xfId="4" applyNumberFormat="1" applyFont="1" applyFill="1" applyBorder="1" applyAlignment="1">
      <alignment horizontal="center" vertical="center" wrapText="1"/>
    </xf>
    <xf numFmtId="0" fontId="7" fillId="9" borderId="156" xfId="4" applyNumberFormat="1" applyFont="1" applyFill="1" applyBorder="1" applyAlignment="1">
      <alignment horizontal="center" vertical="center" wrapText="1"/>
    </xf>
    <xf numFmtId="0" fontId="7" fillId="9" borderId="157" xfId="4" applyNumberFormat="1" applyFont="1" applyFill="1" applyBorder="1" applyAlignment="1">
      <alignment horizontal="center" vertical="center" wrapText="1"/>
    </xf>
    <xf numFmtId="0" fontId="7" fillId="9" borderId="158" xfId="4" applyNumberFormat="1" applyFont="1" applyFill="1" applyBorder="1" applyAlignment="1">
      <alignment horizontal="center" vertical="center" wrapText="1"/>
    </xf>
    <xf numFmtId="0" fontId="7" fillId="9" borderId="159" xfId="4" applyNumberFormat="1" applyFont="1" applyFill="1" applyBorder="1" applyAlignment="1">
      <alignment horizontal="center" vertical="center" wrapText="1"/>
    </xf>
    <xf numFmtId="0" fontId="7" fillId="9" borderId="160" xfId="4" applyNumberFormat="1" applyFont="1" applyFill="1" applyBorder="1" applyAlignment="1">
      <alignment horizontal="center" vertical="center" wrapText="1"/>
    </xf>
    <xf numFmtId="165" fontId="5" fillId="0" borderId="167" xfId="5" applyNumberFormat="1" applyFont="1" applyFill="1" applyBorder="1" applyAlignment="1">
      <alignment horizontal="center" vertical="center" wrapText="1"/>
      <protection locked="0"/>
    </xf>
    <xf numFmtId="165" fontId="7" fillId="9" borderId="167" xfId="4" applyNumberFormat="1" applyFont="1" applyFill="1" applyBorder="1" applyAlignment="1">
      <alignment horizontal="center" vertical="center" wrapText="1"/>
    </xf>
    <xf numFmtId="0" fontId="25" fillId="0" borderId="168" xfId="4" applyNumberFormat="1" applyFont="1" applyFill="1" applyBorder="1" applyAlignment="1">
      <alignment horizontal="center" vertical="center"/>
    </xf>
    <xf numFmtId="0" fontId="25" fillId="0" borderId="137" xfId="4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>
      <alignment vertical="center" wrapText="1"/>
      <protection locked="0"/>
    </xf>
    <xf numFmtId="165" fontId="5" fillId="2" borderId="37" xfId="5" applyNumberFormat="1" applyFont="1" applyFill="1" applyBorder="1" applyAlignment="1">
      <alignment horizontal="center" vertical="center" wrapText="1"/>
      <protection locked="0"/>
    </xf>
    <xf numFmtId="0" fontId="5" fillId="2" borderId="44" xfId="5" applyNumberFormat="1" applyFont="1" applyFill="1" applyBorder="1" applyAlignment="1">
      <alignment horizontal="center" vertical="center" wrapText="1"/>
      <protection locked="0"/>
    </xf>
    <xf numFmtId="165" fontId="5" fillId="2" borderId="99" xfId="5" applyNumberFormat="1" applyFont="1" applyFill="1" applyBorder="1" applyAlignment="1">
      <alignment horizontal="center" vertical="center" wrapText="1"/>
      <protection locked="0"/>
    </xf>
    <xf numFmtId="165" fontId="7" fillId="9" borderId="49" xfId="4" applyNumberFormat="1" applyFont="1" applyFill="1" applyBorder="1" applyAlignment="1">
      <alignment horizontal="center" vertical="center" wrapText="1"/>
    </xf>
    <xf numFmtId="0" fontId="7" fillId="9" borderId="0" xfId="4" applyNumberFormat="1" applyFont="1" applyFill="1" applyBorder="1" applyAlignment="1">
      <alignment vertical="center" wrapText="1"/>
    </xf>
    <xf numFmtId="0" fontId="16" fillId="4" borderId="0" xfId="0" applyFont="1" applyFill="1" applyAlignment="1" applyProtection="1">
      <alignment horizontal="left" vertical="center" wrapText="1"/>
    </xf>
    <xf numFmtId="0" fontId="7" fillId="9" borderId="10" xfId="4" applyNumberFormat="1" applyFont="1" applyFill="1" applyBorder="1" applyAlignment="1">
      <alignment horizontal="left" vertical="center" wrapText="1"/>
    </xf>
    <xf numFmtId="0" fontId="7" fillId="9" borderId="0" xfId="4" applyNumberFormat="1" applyFont="1" applyFill="1" applyBorder="1" applyAlignment="1">
      <alignment horizontal="left" vertical="center" wrapText="1"/>
    </xf>
    <xf numFmtId="0" fontId="12" fillId="9" borderId="0" xfId="4" applyNumberFormat="1" applyFont="1" applyFill="1" applyBorder="1" applyAlignment="1">
      <alignment horizontal="left" vertical="center" wrapText="1"/>
    </xf>
    <xf numFmtId="0" fontId="12" fillId="9" borderId="11" xfId="4" applyNumberFormat="1" applyFont="1" applyFill="1" applyBorder="1" applyAlignment="1">
      <alignment horizontal="left" vertical="center" wrapText="1"/>
    </xf>
    <xf numFmtId="0" fontId="6" fillId="9" borderId="2" xfId="4" applyNumberFormat="1" applyFont="1" applyFill="1" applyBorder="1" applyAlignment="1">
      <alignment horizontal="left" vertical="top" wrapText="1"/>
    </xf>
    <xf numFmtId="0" fontId="7" fillId="2" borderId="3" xfId="5" applyNumberFormat="1" applyFont="1" applyFill="1" applyBorder="1" applyAlignment="1">
      <alignment horizontal="left" vertical="center" wrapText="1"/>
      <protection locked="0"/>
    </xf>
    <xf numFmtId="0" fontId="20" fillId="9" borderId="0" xfId="2" applyNumberFormat="1" applyFill="1" applyAlignment="1">
      <alignment vertical="center" wrapText="1"/>
    </xf>
    <xf numFmtId="0" fontId="20" fillId="9" borderId="0" xfId="2" applyNumberFormat="1" applyFill="1" applyAlignment="1">
      <alignment vertical="center"/>
    </xf>
    <xf numFmtId="0" fontId="12" fillId="9" borderId="0" xfId="4" applyNumberFormat="1" applyFont="1" applyFill="1" applyBorder="1" applyAlignment="1">
      <alignment horizontal="left" vertical="center"/>
    </xf>
    <xf numFmtId="0" fontId="5" fillId="9" borderId="0" xfId="0" applyFont="1" applyFill="1" applyAlignment="1">
      <alignment vertical="center"/>
      <protection locked="0"/>
    </xf>
    <xf numFmtId="0" fontId="7" fillId="9" borderId="88" xfId="4" applyNumberFormat="1" applyFont="1" applyFill="1" applyBorder="1" applyAlignment="1">
      <alignment horizontal="center" vertical="center" wrapText="1"/>
    </xf>
    <xf numFmtId="0" fontId="7" fillId="9" borderId="89" xfId="4" applyNumberFormat="1" applyFont="1" applyFill="1" applyBorder="1" applyAlignment="1">
      <alignment horizontal="center" vertical="center" wrapText="1"/>
    </xf>
    <xf numFmtId="0" fontId="5" fillId="8" borderId="14" xfId="4" applyNumberFormat="1" applyFont="1" applyFill="1" applyBorder="1" applyAlignment="1">
      <alignment horizontal="center" vertical="center" wrapText="1"/>
    </xf>
    <xf numFmtId="0" fontId="5" fillId="8" borderId="15" xfId="4" applyNumberFormat="1" applyFont="1" applyFill="1" applyBorder="1" applyAlignment="1">
      <alignment horizontal="center" vertical="center" wrapText="1"/>
    </xf>
    <xf numFmtId="0" fontId="5" fillId="8" borderId="16" xfId="4" applyNumberFormat="1" applyFont="1" applyFill="1" applyBorder="1" applyAlignment="1">
      <alignment horizontal="center" vertical="center" wrapText="1"/>
    </xf>
    <xf numFmtId="0" fontId="5" fillId="8" borderId="17" xfId="4" applyNumberFormat="1" applyFont="1" applyFill="1" applyBorder="1" applyAlignment="1">
      <alignment horizontal="center" vertical="center" wrapText="1"/>
    </xf>
    <xf numFmtId="0" fontId="5" fillId="9" borderId="97" xfId="4" applyNumberFormat="1" applyFont="1" applyFill="1" applyBorder="1" applyAlignment="1">
      <alignment horizontal="left" vertical="center" wrapText="1"/>
    </xf>
    <xf numFmtId="0" fontId="5" fillId="9" borderId="9" xfId="4" applyNumberFormat="1" applyFont="1" applyFill="1" applyBorder="1" applyAlignment="1">
      <alignment horizontal="left" vertical="center" wrapText="1"/>
    </xf>
    <xf numFmtId="0" fontId="7" fillId="9" borderId="84" xfId="4" applyNumberFormat="1" applyFont="1" applyFill="1" applyBorder="1" applyAlignment="1">
      <alignment horizontal="center" vertical="center" wrapText="1"/>
    </xf>
    <xf numFmtId="0" fontId="7" fillId="9" borderId="85" xfId="4" applyNumberFormat="1" applyFont="1" applyFill="1" applyBorder="1" applyAlignment="1">
      <alignment horizontal="center" vertical="center" wrapText="1"/>
    </xf>
    <xf numFmtId="0" fontId="16" fillId="4" borderId="0" xfId="4" applyNumberFormat="1" applyFont="1" applyFill="1" applyBorder="1" applyAlignment="1">
      <alignment horizontal="center" vertical="center" wrapText="1"/>
    </xf>
    <xf numFmtId="0" fontId="7" fillId="9" borderId="92" xfId="4" applyNumberFormat="1" applyFont="1" applyFill="1" applyBorder="1" applyAlignment="1">
      <alignment horizontal="left" vertical="center" wrapText="1"/>
    </xf>
    <xf numFmtId="0" fontId="7" fillId="9" borderId="93" xfId="4" applyNumberFormat="1" applyFont="1" applyFill="1" applyBorder="1" applyAlignment="1">
      <alignment horizontal="left" vertical="center" wrapText="1"/>
    </xf>
    <xf numFmtId="0" fontId="15" fillId="9" borderId="69" xfId="4" applyNumberFormat="1" applyFont="1" applyFill="1" applyBorder="1" applyAlignment="1">
      <alignment horizontal="left" vertical="center" wrapText="1"/>
    </xf>
    <xf numFmtId="0" fontId="15" fillId="9" borderId="54" xfId="4" applyNumberFormat="1" applyFont="1" applyFill="1" applyBorder="1" applyAlignment="1">
      <alignment horizontal="left" vertical="center" wrapText="1"/>
    </xf>
    <xf numFmtId="0" fontId="15" fillId="9" borderId="71" xfId="4" applyNumberFormat="1" applyFont="1" applyFill="1" applyBorder="1" applyAlignment="1">
      <alignment horizontal="left" vertical="center" wrapText="1"/>
    </xf>
    <xf numFmtId="0" fontId="15" fillId="9" borderId="72" xfId="4" applyNumberFormat="1" applyFont="1" applyFill="1" applyBorder="1" applyAlignment="1">
      <alignment horizontal="left" vertical="center" wrapText="1"/>
    </xf>
    <xf numFmtId="0" fontId="5" fillId="9" borderId="88" xfId="4" applyNumberFormat="1" applyFont="1" applyFill="1" applyBorder="1" applyAlignment="1">
      <alignment vertical="center" wrapText="1"/>
    </xf>
    <xf numFmtId="0" fontId="5" fillId="9" borderId="89" xfId="4" applyNumberFormat="1" applyFont="1" applyFill="1" applyBorder="1" applyAlignment="1">
      <alignment vertical="center" wrapText="1"/>
    </xf>
    <xf numFmtId="0" fontId="5" fillId="9" borderId="97" xfId="4" applyNumberFormat="1" applyFont="1" applyFill="1" applyBorder="1" applyAlignment="1">
      <alignment vertical="center" wrapText="1"/>
    </xf>
    <xf numFmtId="0" fontId="5" fillId="9" borderId="57" xfId="4" applyNumberFormat="1" applyFont="1" applyFill="1" applyBorder="1" applyAlignment="1">
      <alignment vertical="center" wrapText="1"/>
    </xf>
    <xf numFmtId="0" fontId="5" fillId="9" borderId="98" xfId="4" applyNumberFormat="1" applyFont="1" applyFill="1" applyBorder="1" applyAlignment="1">
      <alignment vertical="center" wrapText="1"/>
    </xf>
    <xf numFmtId="0" fontId="5" fillId="9" borderId="99" xfId="4" applyNumberFormat="1" applyFont="1" applyFill="1" applyBorder="1" applyAlignment="1">
      <alignment vertical="center" wrapText="1"/>
    </xf>
    <xf numFmtId="0" fontId="7" fillId="9" borderId="92" xfId="4" applyNumberFormat="1" applyFont="1" applyFill="1" applyBorder="1" applyAlignment="1">
      <alignment vertical="center" wrapText="1"/>
    </xf>
    <xf numFmtId="0" fontId="7" fillId="9" borderId="100" xfId="4" applyNumberFormat="1" applyFont="1" applyFill="1" applyBorder="1" applyAlignment="1">
      <alignment vertical="center" wrapText="1"/>
    </xf>
    <xf numFmtId="0" fontId="15" fillId="9" borderId="70" xfId="4" applyNumberFormat="1" applyFont="1" applyFill="1" applyBorder="1" applyAlignment="1">
      <alignment horizontal="left" vertical="center" wrapText="1"/>
    </xf>
    <xf numFmtId="0" fontId="15" fillId="9" borderId="0" xfId="4" applyNumberFormat="1" applyFont="1" applyFill="1" applyBorder="1" applyAlignment="1">
      <alignment horizontal="left" vertical="center" wrapText="1"/>
    </xf>
    <xf numFmtId="0" fontId="5" fillId="9" borderId="88" xfId="4" applyNumberFormat="1" applyFont="1" applyFill="1" applyBorder="1" applyAlignment="1">
      <alignment horizontal="left" vertical="center" wrapText="1"/>
    </xf>
    <xf numFmtId="0" fontId="5" fillId="9" borderId="103" xfId="4" applyNumberFormat="1" applyFont="1" applyFill="1" applyBorder="1" applyAlignment="1">
      <alignment horizontal="left" vertical="center" wrapText="1"/>
    </xf>
    <xf numFmtId="0" fontId="7" fillId="0" borderId="0" xfId="4" applyNumberFormat="1" applyFont="1" applyBorder="1" applyAlignment="1">
      <alignment horizontal="left" vertical="center"/>
    </xf>
    <xf numFmtId="0" fontId="5" fillId="0" borderId="5" xfId="4" applyNumberFormat="1" applyFont="1" applyFill="1" applyBorder="1" applyAlignment="1">
      <alignment horizontal="center" vertical="center"/>
    </xf>
    <xf numFmtId="0" fontId="5" fillId="0" borderId="31" xfId="4" applyNumberFormat="1" applyFont="1" applyFill="1" applyBorder="1" applyAlignment="1">
      <alignment horizontal="center" vertical="center"/>
    </xf>
    <xf numFmtId="0" fontId="5" fillId="0" borderId="125" xfId="4" applyNumberFormat="1" applyFont="1" applyFill="1" applyBorder="1" applyAlignment="1">
      <alignment horizontal="center" vertical="center"/>
    </xf>
    <xf numFmtId="0" fontId="25" fillId="0" borderId="24" xfId="4" applyNumberFormat="1" applyFont="1" applyFill="1" applyBorder="1" applyAlignment="1">
      <alignment horizontal="center" vertical="center"/>
    </xf>
    <xf numFmtId="0" fontId="25" fillId="0" borderId="161" xfId="4" applyNumberFormat="1" applyFont="1" applyFill="1" applyBorder="1" applyAlignment="1">
      <alignment horizontal="center" vertical="center"/>
    </xf>
    <xf numFmtId="0" fontId="25" fillId="0" borderId="162" xfId="4" applyNumberFormat="1" applyFont="1" applyFill="1" applyBorder="1" applyAlignment="1">
      <alignment horizontal="center" vertical="center"/>
    </xf>
    <xf numFmtId="0" fontId="25" fillId="0" borderId="164" xfId="4" applyNumberFormat="1" applyFont="1" applyFill="1" applyBorder="1" applyAlignment="1">
      <alignment horizontal="left" vertical="center"/>
    </xf>
    <xf numFmtId="0" fontId="25" fillId="0" borderId="165" xfId="4" applyNumberFormat="1" applyFont="1" applyFill="1" applyBorder="1" applyAlignment="1">
      <alignment horizontal="left" vertical="center"/>
    </xf>
    <xf numFmtId="0" fontId="24" fillId="0" borderId="121" xfId="4" applyNumberFormat="1" applyFont="1" applyFill="1" applyBorder="1" applyAlignment="1">
      <alignment horizontal="center" vertical="center"/>
    </xf>
    <xf numFmtId="0" fontId="24" fillId="0" borderId="125" xfId="4" applyNumberFormat="1" applyFont="1" applyFill="1" applyBorder="1" applyAlignment="1">
      <alignment horizontal="center" vertical="center"/>
    </xf>
    <xf numFmtId="0" fontId="5" fillId="0" borderId="121" xfId="4" applyNumberFormat="1" applyFont="1" applyFill="1" applyBorder="1" applyAlignment="1">
      <alignment horizontal="center" vertical="center"/>
    </xf>
    <xf numFmtId="0" fontId="5" fillId="0" borderId="123" xfId="4" applyNumberFormat="1" applyFont="1" applyFill="1" applyBorder="1" applyAlignment="1">
      <alignment horizontal="center" vertical="center"/>
    </xf>
    <xf numFmtId="0" fontId="5" fillId="0" borderId="80" xfId="4" applyNumberFormat="1" applyFont="1" applyFill="1" applyBorder="1" applyAlignment="1">
      <alignment horizontal="center" vertical="center"/>
    </xf>
    <xf numFmtId="0" fontId="24" fillId="0" borderId="5" xfId="4" applyNumberFormat="1" applyFont="1" applyFill="1" applyBorder="1" applyAlignment="1">
      <alignment horizontal="center" vertical="center"/>
    </xf>
    <xf numFmtId="0" fontId="24" fillId="0" borderId="31" xfId="4" applyNumberFormat="1" applyFont="1" applyFill="1" applyBorder="1" applyAlignment="1">
      <alignment horizontal="center" vertical="center"/>
    </xf>
    <xf numFmtId="0" fontId="5" fillId="0" borderId="163" xfId="4" applyNumberFormat="1" applyFont="1" applyFill="1" applyBorder="1" applyAlignment="1">
      <alignment horizontal="center" vertical="center"/>
    </xf>
    <xf numFmtId="0" fontId="5" fillId="0" borderId="126" xfId="4" applyNumberFormat="1" applyFont="1" applyFill="1" applyBorder="1" applyAlignment="1">
      <alignment horizontal="center" vertical="center"/>
    </xf>
    <xf numFmtId="0" fontId="5" fillId="0" borderId="0" xfId="4" applyNumberFormat="1" applyFont="1" applyBorder="1" applyAlignment="1">
      <alignment horizontal="center" vertical="center" wrapText="1"/>
    </xf>
    <xf numFmtId="0" fontId="25" fillId="0" borderId="140" xfId="4" applyNumberFormat="1" applyFont="1" applyFill="1" applyBorder="1" applyAlignment="1">
      <alignment horizontal="left" vertical="center"/>
    </xf>
    <xf numFmtId="0" fontId="25" fillId="0" borderId="161" xfId="4" applyNumberFormat="1" applyFont="1" applyFill="1" applyBorder="1" applyAlignment="1">
      <alignment horizontal="left" vertical="center"/>
    </xf>
    <xf numFmtId="0" fontId="7" fillId="9" borderId="42" xfId="4" applyNumberFormat="1" applyFont="1" applyFill="1" applyBorder="1" applyAlignment="1">
      <alignment horizontal="center" vertical="center" wrapText="1"/>
    </xf>
    <xf numFmtId="0" fontId="7" fillId="9" borderId="136" xfId="4" applyNumberFormat="1" applyFont="1" applyFill="1" applyBorder="1" applyAlignment="1">
      <alignment horizontal="center" vertical="center" wrapText="1"/>
    </xf>
    <xf numFmtId="0" fontId="7" fillId="9" borderId="69" xfId="4" applyNumberFormat="1" applyFont="1" applyFill="1" applyBorder="1" applyAlignment="1">
      <alignment horizontal="center" vertical="center" wrapText="1"/>
    </xf>
    <xf numFmtId="0" fontId="7" fillId="9" borderId="70" xfId="4" applyNumberFormat="1" applyFont="1" applyFill="1" applyBorder="1" applyAlignment="1">
      <alignment horizontal="center" vertical="center" wrapText="1"/>
    </xf>
    <xf numFmtId="0" fontId="7" fillId="9" borderId="73" xfId="4" applyNumberFormat="1" applyFont="1" applyFill="1" applyBorder="1" applyAlignment="1">
      <alignment horizontal="center" vertical="center" wrapText="1"/>
    </xf>
    <xf numFmtId="0" fontId="7" fillId="9" borderId="74" xfId="4" applyNumberFormat="1" applyFont="1" applyFill="1" applyBorder="1" applyAlignment="1">
      <alignment horizontal="center" vertical="center" wrapText="1"/>
    </xf>
    <xf numFmtId="0" fontId="7" fillId="9" borderId="92" xfId="4" applyNumberFormat="1" applyFont="1" applyFill="1" applyBorder="1" applyAlignment="1">
      <alignment horizontal="center" vertical="center" wrapText="1"/>
    </xf>
    <xf numFmtId="0" fontId="7" fillId="9" borderId="93" xfId="4" applyNumberFormat="1" applyFont="1" applyFill="1" applyBorder="1" applyAlignment="1">
      <alignment horizontal="center" vertical="center" wrapText="1"/>
    </xf>
    <xf numFmtId="0" fontId="9" fillId="0" borderId="25" xfId="4" applyNumberFormat="1" applyFont="1" applyBorder="1" applyAlignment="1">
      <alignment horizontal="center" vertical="center" wrapText="1"/>
    </xf>
    <xf numFmtId="0" fontId="9" fillId="0" borderId="5" xfId="4" applyNumberFormat="1" applyFont="1" applyBorder="1" applyAlignment="1">
      <alignment horizontal="center" vertical="center" wrapText="1"/>
    </xf>
    <xf numFmtId="0" fontId="24" fillId="0" borderId="117" xfId="4" applyNumberFormat="1" applyFont="1" applyFill="1" applyBorder="1" applyAlignment="1">
      <alignment horizontal="left" vertical="center"/>
    </xf>
    <xf numFmtId="0" fontId="24" fillId="0" borderId="118" xfId="4" applyNumberFormat="1" applyFont="1" applyFill="1" applyBorder="1" applyAlignment="1">
      <alignment horizontal="left" vertical="center"/>
    </xf>
    <xf numFmtId="0" fontId="5" fillId="2" borderId="97" xfId="5" applyNumberFormat="1" applyFont="1" applyFill="1" applyBorder="1" applyAlignment="1">
      <alignment horizontal="left" vertical="center" wrapText="1"/>
      <protection locked="0"/>
    </xf>
    <xf numFmtId="0" fontId="5" fillId="2" borderId="9" xfId="5" applyNumberFormat="1" applyFont="1" applyFill="1" applyBorder="1" applyAlignment="1">
      <alignment horizontal="left" vertical="center" wrapText="1"/>
      <protection locked="0"/>
    </xf>
    <xf numFmtId="0" fontId="5" fillId="2" borderId="98" xfId="5" applyNumberFormat="1" applyFont="1" applyFill="1" applyBorder="1" applyAlignment="1">
      <alignment horizontal="left" vertical="center" wrapText="1"/>
      <protection locked="0"/>
    </xf>
    <xf numFmtId="0" fontId="5" fillId="2" borderId="18" xfId="5" applyNumberFormat="1" applyFont="1" applyFill="1" applyBorder="1" applyAlignment="1">
      <alignment horizontal="left" vertical="center" wrapText="1"/>
      <protection locked="0"/>
    </xf>
    <xf numFmtId="0" fontId="5" fillId="2" borderId="101" xfId="5" applyNumberFormat="1" applyFont="1" applyFill="1" applyBorder="1" applyAlignment="1">
      <alignment vertical="center" wrapText="1"/>
      <protection locked="0"/>
    </xf>
    <xf numFmtId="0" fontId="5" fillId="2" borderId="8" xfId="5" applyNumberFormat="1" applyFont="1" applyFill="1" applyBorder="1" applyAlignment="1">
      <alignment vertical="center" wrapText="1"/>
      <protection locked="0"/>
    </xf>
    <xf numFmtId="0" fontId="7" fillId="9" borderId="141" xfId="4" applyNumberFormat="1" applyFont="1" applyFill="1" applyBorder="1" applyAlignment="1">
      <alignment horizontal="left" vertical="center" wrapText="1" indent="1"/>
    </xf>
    <xf numFmtId="0" fontId="7" fillId="9" borderId="142" xfId="4" applyNumberFormat="1" applyFont="1" applyFill="1" applyBorder="1" applyAlignment="1">
      <alignment horizontal="left" vertical="center" wrapText="1" indent="1"/>
    </xf>
    <xf numFmtId="0" fontId="7" fillId="9" borderId="143" xfId="4" applyNumberFormat="1" applyFont="1" applyFill="1" applyBorder="1" applyAlignment="1">
      <alignment horizontal="left" vertical="center" wrapText="1" indent="1"/>
    </xf>
    <xf numFmtId="0" fontId="9" fillId="0" borderId="25" xfId="4" applyNumberFormat="1" applyFont="1" applyBorder="1" applyAlignment="1">
      <alignment horizontal="left" vertical="center" wrapText="1"/>
    </xf>
    <xf numFmtId="0" fontId="9" fillId="0" borderId="3" xfId="4" applyNumberFormat="1" applyFont="1" applyBorder="1" applyAlignment="1">
      <alignment horizontal="left" vertical="center" wrapText="1"/>
    </xf>
    <xf numFmtId="0" fontId="9" fillId="0" borderId="5" xfId="4" applyNumberFormat="1" applyFont="1" applyBorder="1" applyAlignment="1">
      <alignment horizontal="left" vertical="center" wrapText="1"/>
    </xf>
    <xf numFmtId="0" fontId="7" fillId="7" borderId="141" xfId="4" applyNumberFormat="1" applyFont="1" applyFill="1" applyBorder="1" applyAlignment="1">
      <alignment horizontal="left" vertical="center" wrapText="1" indent="1"/>
    </xf>
    <xf numFmtId="0" fontId="7" fillId="7" borderId="142" xfId="4" applyNumberFormat="1" applyFont="1" applyFill="1" applyBorder="1" applyAlignment="1">
      <alignment horizontal="left" vertical="center" wrapText="1" indent="1"/>
    </xf>
    <xf numFmtId="0" fontId="7" fillId="7" borderId="143" xfId="4" applyNumberFormat="1" applyFont="1" applyFill="1" applyBorder="1" applyAlignment="1">
      <alignment horizontal="left" vertical="center" wrapText="1" indent="1"/>
    </xf>
    <xf numFmtId="0" fontId="25" fillId="0" borderId="2" xfId="4" applyNumberFormat="1" applyFont="1" applyFill="1" applyBorder="1" applyAlignment="1">
      <alignment horizontal="center" vertical="center"/>
    </xf>
    <xf numFmtId="0" fontId="25" fillId="0" borderId="63" xfId="4" applyNumberFormat="1" applyFont="1" applyFill="1" applyBorder="1" applyAlignment="1">
      <alignment horizontal="center" vertical="center"/>
    </xf>
    <xf numFmtId="0" fontId="25" fillId="0" borderId="3" xfId="4" applyNumberFormat="1" applyFont="1" applyFill="1" applyBorder="1" applyAlignment="1">
      <alignment horizontal="center" vertical="center"/>
    </xf>
    <xf numFmtId="0" fontId="25" fillId="0" borderId="122" xfId="4" applyNumberFormat="1" applyFont="1" applyFill="1" applyBorder="1" applyAlignment="1">
      <alignment horizontal="center" vertical="center"/>
    </xf>
    <xf numFmtId="0" fontId="24" fillId="0" borderId="3" xfId="4" applyNumberFormat="1" applyFont="1" applyFill="1" applyBorder="1" applyAlignment="1">
      <alignment horizontal="center" vertical="center"/>
    </xf>
    <xf numFmtId="0" fontId="24" fillId="0" borderId="122" xfId="4" applyNumberFormat="1" applyFont="1" applyFill="1" applyBorder="1" applyAlignment="1">
      <alignment horizontal="center" vertical="center"/>
    </xf>
    <xf numFmtId="0" fontId="18" fillId="0" borderId="25" xfId="4" applyNumberFormat="1" applyFont="1" applyBorder="1" applyAlignment="1">
      <alignment horizontal="center" vertical="center" wrapText="1"/>
    </xf>
    <xf numFmtId="0" fontId="18" fillId="0" borderId="5" xfId="4" applyNumberFormat="1" applyFont="1" applyBorder="1" applyAlignment="1">
      <alignment horizontal="center" vertical="center" wrapText="1"/>
    </xf>
    <xf numFmtId="0" fontId="7" fillId="9" borderId="76" xfId="4" applyNumberFormat="1" applyFont="1" applyFill="1" applyBorder="1" applyAlignment="1">
      <alignment horizontal="center" vertical="center" wrapText="1"/>
    </xf>
    <xf numFmtId="0" fontId="7" fillId="9" borderId="77" xfId="4" applyNumberFormat="1" applyFont="1" applyFill="1" applyBorder="1" applyAlignment="1">
      <alignment horizontal="center" vertical="center" wrapText="1"/>
    </xf>
    <xf numFmtId="0" fontId="7" fillId="9" borderId="141" xfId="4" applyNumberFormat="1" applyFont="1" applyFill="1" applyBorder="1" applyAlignment="1">
      <alignment horizontal="center" vertical="center" wrapText="1"/>
    </xf>
    <xf numFmtId="0" fontId="7" fillId="9" borderId="143" xfId="4" applyNumberFormat="1" applyFont="1" applyFill="1" applyBorder="1" applyAlignment="1">
      <alignment horizontal="center" vertical="center" wrapText="1"/>
    </xf>
    <xf numFmtId="0" fontId="7" fillId="9" borderId="59" xfId="4" applyNumberFormat="1" applyFont="1" applyFill="1" applyBorder="1" applyAlignment="1">
      <alignment horizontal="center" vertical="center" wrapText="1"/>
    </xf>
    <xf numFmtId="0" fontId="7" fillId="9" borderId="61" xfId="4" applyNumberFormat="1" applyFont="1" applyFill="1" applyBorder="1" applyAlignment="1">
      <alignment horizontal="center" vertical="center" wrapText="1"/>
    </xf>
    <xf numFmtId="0" fontId="7" fillId="9" borderId="154" xfId="4" applyNumberFormat="1" applyFont="1" applyFill="1" applyBorder="1" applyAlignment="1">
      <alignment horizontal="center" vertical="center" wrapText="1"/>
    </xf>
    <xf numFmtId="0" fontId="7" fillId="9" borderId="155" xfId="4" applyNumberFormat="1" applyFont="1" applyFill="1" applyBorder="1" applyAlignment="1">
      <alignment horizontal="center" vertical="center" wrapText="1"/>
    </xf>
    <xf numFmtId="0" fontId="5" fillId="2" borderId="45" xfId="5" applyNumberFormat="1" applyFont="1" applyFill="1" applyBorder="1" applyAlignment="1">
      <alignment vertical="center" wrapText="1"/>
      <protection locked="0"/>
    </xf>
    <xf numFmtId="0" fontId="5" fillId="2" borderId="46" xfId="5" applyNumberFormat="1" applyFont="1" applyFill="1" applyBorder="1" applyAlignment="1">
      <alignment vertical="center" wrapText="1"/>
      <protection locked="0"/>
    </xf>
    <xf numFmtId="0" fontId="5" fillId="2" borderId="108" xfId="5" applyNumberFormat="1" applyFont="1" applyFill="1" applyBorder="1" applyAlignment="1">
      <alignment vertical="center" wrapText="1"/>
      <protection locked="0"/>
    </xf>
    <xf numFmtId="0" fontId="5" fillId="2" borderId="107" xfId="5" applyNumberFormat="1" applyFont="1" applyFill="1" applyBorder="1" applyAlignment="1">
      <alignment vertical="center" wrapText="1"/>
      <protection locked="0"/>
    </xf>
    <xf numFmtId="0" fontId="5" fillId="2" borderId="47" xfId="5" applyNumberFormat="1" applyFont="1" applyFill="1" applyBorder="1" applyAlignment="1">
      <alignment vertical="center" wrapText="1"/>
      <protection locked="0"/>
    </xf>
    <xf numFmtId="0" fontId="5" fillId="2" borderId="48" xfId="5" applyNumberFormat="1" applyFont="1" applyFill="1" applyBorder="1" applyAlignment="1">
      <alignment vertical="center" wrapText="1"/>
      <protection locked="0"/>
    </xf>
    <xf numFmtId="0" fontId="5" fillId="2" borderId="43" xfId="5" applyNumberFormat="1" applyFont="1" applyFill="1" applyBorder="1" applyAlignment="1">
      <alignment vertical="center" wrapText="1"/>
      <protection locked="0"/>
    </xf>
    <xf numFmtId="0" fontId="5" fillId="2" borderId="44" xfId="5" applyNumberFormat="1" applyFont="1" applyFill="1" applyBorder="1" applyAlignment="1">
      <alignment vertical="center" wrapText="1"/>
      <protection locked="0"/>
    </xf>
    <xf numFmtId="0" fontId="9" fillId="0" borderId="19" xfId="4" applyNumberFormat="1" applyFont="1" applyBorder="1" applyAlignment="1">
      <alignment horizontal="left" vertical="center" wrapText="1"/>
    </xf>
    <xf numFmtId="0" fontId="9" fillId="0" borderId="4" xfId="4" applyNumberFormat="1" applyFont="1" applyBorder="1" applyAlignment="1">
      <alignment horizontal="left" vertical="center" wrapText="1"/>
    </xf>
    <xf numFmtId="0" fontId="9" fillId="0" borderId="20" xfId="4" applyNumberFormat="1" applyFont="1" applyBorder="1" applyAlignment="1">
      <alignment horizontal="left" vertical="center" wrapText="1"/>
    </xf>
    <xf numFmtId="0" fontId="9" fillId="0" borderId="21" xfId="4" applyNumberFormat="1" applyFont="1" applyBorder="1" applyAlignment="1">
      <alignment horizontal="left" vertical="center" wrapText="1"/>
    </xf>
    <xf numFmtId="0" fontId="9" fillId="0" borderId="0" xfId="4" applyNumberFormat="1" applyFont="1" applyBorder="1" applyAlignment="1">
      <alignment horizontal="left" vertical="center" wrapText="1"/>
    </xf>
    <xf numFmtId="0" fontId="9" fillId="0" borderId="22" xfId="4" applyNumberFormat="1" applyFont="1" applyBorder="1" applyAlignment="1">
      <alignment horizontal="left" vertical="center" wrapText="1"/>
    </xf>
    <xf numFmtId="0" fontId="9" fillId="0" borderId="23" xfId="4" applyNumberFormat="1" applyFont="1" applyBorder="1" applyAlignment="1">
      <alignment horizontal="left" vertical="center" wrapText="1"/>
    </xf>
    <xf numFmtId="0" fontId="9" fillId="0" borderId="2" xfId="4" applyNumberFormat="1" applyFont="1" applyBorder="1" applyAlignment="1">
      <alignment horizontal="left" vertical="center" wrapText="1"/>
    </xf>
    <xf numFmtId="0" fontId="9" fillId="0" borderId="24" xfId="4" applyNumberFormat="1" applyFont="1" applyBorder="1" applyAlignment="1">
      <alignment horizontal="left" vertical="center" wrapText="1"/>
    </xf>
    <xf numFmtId="0" fontId="24" fillId="0" borderId="124" xfId="4" applyNumberFormat="1" applyFont="1" applyFill="1" applyBorder="1" applyAlignment="1">
      <alignment horizontal="center" vertical="center"/>
    </xf>
    <xf numFmtId="0" fontId="24" fillId="0" borderId="83" xfId="4" applyNumberFormat="1" applyFont="1" applyFill="1" applyBorder="1" applyAlignment="1">
      <alignment horizontal="center" vertical="center"/>
    </xf>
    <xf numFmtId="0" fontId="7" fillId="9" borderId="100" xfId="4" applyNumberFormat="1" applyFont="1" applyFill="1" applyBorder="1" applyAlignment="1">
      <alignment horizontal="center" vertical="center" wrapText="1"/>
    </xf>
    <xf numFmtId="0" fontId="7" fillId="9" borderId="54" xfId="4" applyNumberFormat="1" applyFont="1" applyFill="1" applyBorder="1" applyAlignment="1">
      <alignment horizontal="center" vertical="center" wrapText="1"/>
    </xf>
    <xf numFmtId="0" fontId="7" fillId="9" borderId="75" xfId="4" applyNumberFormat="1" applyFont="1" applyFill="1" applyBorder="1" applyAlignment="1">
      <alignment horizontal="center" vertical="center" wrapText="1"/>
    </xf>
    <xf numFmtId="0" fontId="9" fillId="0" borderId="31" xfId="4" applyNumberFormat="1" applyFont="1" applyBorder="1" applyAlignment="1">
      <alignment horizontal="center" vertical="center" wrapText="1"/>
    </xf>
    <xf numFmtId="0" fontId="7" fillId="9" borderId="40" xfId="4" applyNumberFormat="1" applyFont="1" applyFill="1" applyBorder="1" applyAlignment="1">
      <alignment horizontal="center" vertical="center" wrapText="1"/>
    </xf>
    <xf numFmtId="0" fontId="7" fillId="9" borderId="135" xfId="4" applyNumberFormat="1" applyFont="1" applyFill="1" applyBorder="1" applyAlignment="1">
      <alignment horizontal="center" vertical="center" wrapText="1"/>
    </xf>
    <xf numFmtId="0" fontId="7" fillId="9" borderId="127" xfId="4" applyNumberFormat="1" applyFont="1" applyFill="1" applyBorder="1" applyAlignment="1">
      <alignment horizontal="center" vertical="center" wrapText="1"/>
    </xf>
    <xf numFmtId="0" fontId="7" fillId="9" borderId="129" xfId="4" applyNumberFormat="1" applyFont="1" applyFill="1" applyBorder="1" applyAlignment="1">
      <alignment horizontal="center" vertical="center" wrapText="1"/>
    </xf>
    <xf numFmtId="0" fontId="25" fillId="0" borderId="119" xfId="4" applyNumberFormat="1" applyFont="1" applyFill="1" applyBorder="1" applyAlignment="1">
      <alignment horizontal="center" vertical="center"/>
    </xf>
    <xf numFmtId="0" fontId="25" fillId="0" borderId="120" xfId="4" applyNumberFormat="1" applyFont="1" applyFill="1" applyBorder="1" applyAlignment="1">
      <alignment horizontal="center" vertical="center"/>
    </xf>
    <xf numFmtId="0" fontId="7" fillId="7" borderId="59" xfId="4" applyNumberFormat="1" applyFont="1" applyFill="1" applyBorder="1" applyAlignment="1">
      <alignment horizontal="left" vertical="center" wrapText="1" indent="1"/>
    </xf>
    <xf numFmtId="0" fontId="7" fillId="7" borderId="60" xfId="4" applyNumberFormat="1" applyFont="1" applyFill="1" applyBorder="1" applyAlignment="1">
      <alignment horizontal="left" vertical="center" wrapText="1" indent="1"/>
    </xf>
    <xf numFmtId="0" fontId="7" fillId="7" borderId="61" xfId="4" applyNumberFormat="1" applyFont="1" applyFill="1" applyBorder="1" applyAlignment="1">
      <alignment horizontal="left" vertical="center" wrapText="1" indent="1"/>
    </xf>
    <xf numFmtId="165" fontId="5" fillId="2" borderId="56" xfId="5" applyNumberFormat="1" applyFont="1" applyFill="1" applyBorder="1" applyAlignment="1">
      <alignment horizontal="center" vertical="center" wrapText="1"/>
      <protection locked="0"/>
    </xf>
    <xf numFmtId="165" fontId="5" fillId="2" borderId="39" xfId="5" applyNumberFormat="1" applyFont="1" applyFill="1" applyBorder="1" applyAlignment="1">
      <alignment horizontal="center" vertical="center" wrapText="1"/>
      <protection locked="0"/>
    </xf>
    <xf numFmtId="0" fontId="7" fillId="9" borderId="38" xfId="4" applyNumberFormat="1" applyFont="1" applyFill="1" applyBorder="1" applyAlignment="1">
      <alignment horizontal="center" vertical="center" wrapText="1"/>
    </xf>
    <xf numFmtId="0" fontId="7" fillId="9" borderId="36" xfId="4" applyNumberFormat="1" applyFont="1" applyFill="1" applyBorder="1" applyAlignment="1">
      <alignment horizontal="center" vertical="center" wrapText="1"/>
    </xf>
    <xf numFmtId="0" fontId="7" fillId="9" borderId="53" xfId="4" applyNumberFormat="1" applyFont="1" applyFill="1" applyBorder="1" applyAlignment="1">
      <alignment horizontal="center" vertical="center" wrapText="1"/>
    </xf>
    <xf numFmtId="0" fontId="7" fillId="9" borderId="60" xfId="4" applyNumberFormat="1" applyFont="1" applyFill="1" applyBorder="1" applyAlignment="1">
      <alignment horizontal="center" vertical="center" wrapText="1"/>
    </xf>
    <xf numFmtId="0" fontId="7" fillId="9" borderId="62" xfId="4" applyNumberFormat="1" applyFont="1" applyFill="1" applyBorder="1" applyAlignment="1">
      <alignment horizontal="center" vertical="center" wrapText="1"/>
    </xf>
    <xf numFmtId="0" fontId="7" fillId="9" borderId="2" xfId="4" applyNumberFormat="1" applyFont="1" applyFill="1" applyBorder="1" applyAlignment="1">
      <alignment horizontal="center" vertical="center" wrapText="1"/>
    </xf>
    <xf numFmtId="0" fontId="7" fillId="9" borderId="63" xfId="4" applyNumberFormat="1" applyFont="1" applyFill="1" applyBorder="1" applyAlignment="1">
      <alignment horizontal="center" vertical="center" wrapText="1"/>
    </xf>
    <xf numFmtId="0" fontId="5" fillId="0" borderId="19" xfId="4" applyNumberFormat="1" applyFont="1" applyBorder="1" applyAlignment="1">
      <alignment horizontal="left" vertical="center" wrapText="1"/>
    </xf>
    <xf numFmtId="0" fontId="5" fillId="0" borderId="4" xfId="4" applyNumberFormat="1" applyFont="1" applyBorder="1" applyAlignment="1">
      <alignment horizontal="left" vertical="center" wrapText="1"/>
    </xf>
    <xf numFmtId="0" fontId="5" fillId="0" borderId="20" xfId="4" applyNumberFormat="1" applyFont="1" applyBorder="1" applyAlignment="1">
      <alignment horizontal="left" vertical="center" wrapText="1"/>
    </xf>
    <xf numFmtId="0" fontId="5" fillId="0" borderId="21" xfId="4" applyNumberFormat="1" applyFont="1" applyBorder="1" applyAlignment="1">
      <alignment horizontal="left" vertical="center" wrapText="1"/>
    </xf>
    <xf numFmtId="0" fontId="5" fillId="0" borderId="0" xfId="4" applyNumberFormat="1" applyFont="1" applyBorder="1" applyAlignment="1">
      <alignment horizontal="left" vertical="center" wrapText="1"/>
    </xf>
    <xf numFmtId="0" fontId="5" fillId="0" borderId="22" xfId="4" applyNumberFormat="1" applyFont="1" applyBorder="1" applyAlignment="1">
      <alignment horizontal="left" vertical="center" wrapText="1"/>
    </xf>
    <xf numFmtId="0" fontId="5" fillId="0" borderId="23" xfId="4" applyNumberFormat="1" applyFont="1" applyBorder="1" applyAlignment="1">
      <alignment horizontal="left" vertical="center" wrapText="1"/>
    </xf>
    <xf numFmtId="0" fontId="5" fillId="0" borderId="2" xfId="4" applyNumberFormat="1" applyFont="1" applyBorder="1" applyAlignment="1">
      <alignment horizontal="left" vertical="center" wrapText="1"/>
    </xf>
    <xf numFmtId="0" fontId="5" fillId="0" borderId="24" xfId="4" applyNumberFormat="1" applyFont="1" applyBorder="1" applyAlignment="1">
      <alignment horizontal="left" vertical="center" wrapText="1"/>
    </xf>
    <xf numFmtId="0" fontId="7" fillId="9" borderId="169" xfId="4" applyNumberFormat="1" applyFont="1" applyFill="1" applyBorder="1" applyAlignment="1">
      <alignment horizontal="center" vertical="center" wrapText="1"/>
    </xf>
    <xf numFmtId="0" fontId="7" fillId="9" borderId="55" xfId="4" applyNumberFormat="1" applyFont="1" applyFill="1" applyBorder="1" applyAlignment="1">
      <alignment horizontal="center" vertical="center" wrapText="1"/>
    </xf>
    <xf numFmtId="0" fontId="7" fillId="9" borderId="170" xfId="4" applyNumberFormat="1" applyFont="1" applyFill="1" applyBorder="1" applyAlignment="1">
      <alignment horizontal="center" vertical="center" wrapText="1"/>
    </xf>
    <xf numFmtId="44" fontId="9" fillId="0" borderId="25" xfId="4" applyNumberFormat="1" applyFont="1" applyBorder="1" applyAlignment="1">
      <alignment horizontal="center" vertical="center"/>
    </xf>
    <xf numFmtId="44" fontId="9" fillId="0" borderId="3" xfId="4" applyNumberFormat="1" applyFont="1" applyBorder="1" applyAlignment="1">
      <alignment horizontal="center" vertical="center"/>
    </xf>
    <xf numFmtId="44" fontId="9" fillId="0" borderId="5" xfId="4" applyNumberFormat="1" applyFont="1" applyBorder="1" applyAlignment="1">
      <alignment horizontal="center" vertical="center"/>
    </xf>
    <xf numFmtId="0" fontId="7" fillId="9" borderId="40" xfId="4" applyNumberFormat="1" applyFont="1" applyFill="1" applyBorder="1" applyAlignment="1">
      <alignment vertical="center" wrapText="1"/>
    </xf>
    <xf numFmtId="0" fontId="7" fillId="9" borderId="41" xfId="4" applyNumberFormat="1" applyFont="1" applyFill="1" applyBorder="1" applyAlignment="1">
      <alignment vertical="center" wrapText="1"/>
    </xf>
    <xf numFmtId="0" fontId="7" fillId="9" borderId="42" xfId="4" applyNumberFormat="1" applyFont="1" applyFill="1" applyBorder="1" applyAlignment="1">
      <alignment vertical="center" wrapText="1"/>
    </xf>
    <xf numFmtId="0" fontId="7" fillId="9" borderId="43" xfId="4" applyNumberFormat="1" applyFont="1" applyFill="1" applyBorder="1" applyAlignment="1">
      <alignment vertical="center" wrapText="1"/>
    </xf>
    <xf numFmtId="0" fontId="7" fillId="9" borderId="13" xfId="4" applyNumberFormat="1" applyFont="1" applyFill="1" applyBorder="1" applyAlignment="1">
      <alignment vertical="center" wrapText="1"/>
    </xf>
    <xf numFmtId="0" fontId="7" fillId="9" borderId="44" xfId="4" applyNumberFormat="1" applyFont="1" applyFill="1" applyBorder="1" applyAlignment="1">
      <alignment vertical="center" wrapText="1"/>
    </xf>
    <xf numFmtId="0" fontId="7" fillId="9" borderId="127" xfId="4" applyNumberFormat="1" applyFont="1" applyFill="1" applyBorder="1" applyAlignment="1">
      <alignment vertical="center" wrapText="1"/>
    </xf>
    <xf numFmtId="0" fontId="7" fillId="9" borderId="128" xfId="4" applyNumberFormat="1" applyFont="1" applyFill="1" applyBorder="1" applyAlignment="1">
      <alignment vertical="center" wrapText="1"/>
    </xf>
    <xf numFmtId="0" fontId="7" fillId="9" borderId="129" xfId="4" applyNumberFormat="1" applyFont="1" applyFill="1" applyBorder="1" applyAlignment="1">
      <alignment vertical="center" wrapText="1"/>
    </xf>
    <xf numFmtId="0" fontId="7" fillId="9" borderId="131" xfId="4" applyNumberFormat="1" applyFont="1" applyFill="1" applyBorder="1" applyAlignment="1">
      <alignment vertical="center" wrapText="1"/>
    </xf>
    <xf numFmtId="0" fontId="7" fillId="9" borderId="132" xfId="4" applyNumberFormat="1" applyFont="1" applyFill="1" applyBorder="1" applyAlignment="1">
      <alignment vertical="center" wrapText="1"/>
    </xf>
    <xf numFmtId="0" fontId="7" fillId="9" borderId="133" xfId="4" applyNumberFormat="1" applyFont="1" applyFill="1" applyBorder="1" applyAlignment="1">
      <alignment vertical="center" wrapText="1"/>
    </xf>
    <xf numFmtId="0" fontId="5" fillId="9" borderId="106" xfId="4" applyNumberFormat="1" applyFont="1" applyFill="1" applyBorder="1" applyAlignment="1">
      <alignment vertical="center" wrapText="1"/>
    </xf>
    <xf numFmtId="0" fontId="5" fillId="9" borderId="166" xfId="4" applyNumberFormat="1" applyFont="1" applyFill="1" applyBorder="1" applyAlignment="1">
      <alignment vertical="center" wrapText="1"/>
    </xf>
    <xf numFmtId="0" fontId="5" fillId="9" borderId="134" xfId="4" applyNumberFormat="1" applyFont="1" applyFill="1" applyBorder="1" applyAlignment="1">
      <alignment vertical="center" wrapText="1"/>
    </xf>
    <xf numFmtId="0" fontId="5" fillId="9" borderId="50" xfId="4" applyNumberFormat="1" applyFont="1" applyFill="1" applyBorder="1" applyAlignment="1">
      <alignment vertical="center" wrapText="1"/>
    </xf>
    <xf numFmtId="0" fontId="5" fillId="9" borderId="51" xfId="4" applyNumberFormat="1" applyFont="1" applyFill="1" applyBorder="1" applyAlignment="1">
      <alignment vertical="center" wrapText="1"/>
    </xf>
    <xf numFmtId="0" fontId="5" fillId="9" borderId="52" xfId="4" applyNumberFormat="1" applyFont="1" applyFill="1" applyBorder="1" applyAlignment="1">
      <alignment vertical="center" wrapText="1"/>
    </xf>
    <xf numFmtId="0" fontId="5" fillId="9" borderId="110" xfId="4" applyNumberFormat="1" applyFont="1" applyFill="1" applyBorder="1" applyAlignment="1">
      <alignment vertical="center" wrapText="1"/>
    </xf>
    <xf numFmtId="0" fontId="5" fillId="9" borderId="130" xfId="4" applyNumberFormat="1" applyFont="1" applyFill="1" applyBorder="1" applyAlignment="1">
      <alignment vertical="center" wrapText="1"/>
    </xf>
    <xf numFmtId="0" fontId="5" fillId="9" borderId="111" xfId="4" applyNumberFormat="1" applyFont="1" applyFill="1" applyBorder="1" applyAlignment="1">
      <alignment vertical="center" wrapText="1"/>
    </xf>
    <xf numFmtId="14" fontId="5" fillId="2" borderId="39" xfId="5" quotePrefix="1" applyNumberFormat="1" applyFont="1" applyFill="1" applyBorder="1" applyAlignment="1">
      <alignment horizontal="center" vertical="center" wrapText="1"/>
      <protection locked="0"/>
    </xf>
    <xf numFmtId="14" fontId="5" fillId="2" borderId="39" xfId="5" applyNumberFormat="1" applyFont="1" applyFill="1" applyBorder="1" applyAlignment="1">
      <alignment horizontal="center" vertical="center" wrapText="1"/>
      <protection locked="0"/>
    </xf>
    <xf numFmtId="14" fontId="5" fillId="2" borderId="35" xfId="5" applyNumberFormat="1" applyFont="1" applyFill="1" applyBorder="1" applyAlignment="1">
      <alignment horizontal="center" vertical="center" wrapText="1"/>
      <protection locked="0"/>
    </xf>
    <xf numFmtId="0" fontId="7" fillId="9" borderId="66" xfId="4" applyNumberFormat="1" applyFont="1" applyFill="1" applyBorder="1" applyAlignment="1">
      <alignment horizontal="center" vertical="center"/>
    </xf>
    <xf numFmtId="0" fontId="7" fillId="9" borderId="67" xfId="4" applyNumberFormat="1" applyFont="1" applyFill="1" applyBorder="1" applyAlignment="1">
      <alignment horizontal="center" vertical="center"/>
    </xf>
    <xf numFmtId="0" fontId="7" fillId="9" borderId="68" xfId="4" applyNumberFormat="1" applyFont="1" applyFill="1" applyBorder="1" applyAlignment="1">
      <alignment horizontal="center" vertical="center"/>
    </xf>
    <xf numFmtId="0" fontId="5" fillId="9" borderId="37" xfId="4" applyNumberFormat="1" applyFont="1" applyFill="1" applyBorder="1" applyAlignment="1">
      <alignment horizontal="center" vertical="center"/>
    </xf>
    <xf numFmtId="165" fontId="7" fillId="9" borderId="58" xfId="4" applyNumberFormat="1" applyFont="1" applyFill="1" applyBorder="1" applyAlignment="1">
      <alignment horizontal="center" vertical="center" wrapText="1"/>
    </xf>
    <xf numFmtId="165" fontId="7" fillId="9" borderId="37" xfId="4" applyNumberFormat="1" applyFont="1" applyFill="1" applyBorder="1" applyAlignment="1">
      <alignment horizontal="center" vertical="center" wrapText="1"/>
    </xf>
    <xf numFmtId="0" fontId="5" fillId="2" borderId="64" xfId="5" applyNumberFormat="1" applyFont="1" applyFill="1" applyBorder="1" applyAlignment="1">
      <alignment vertical="center" wrapText="1"/>
      <protection locked="0"/>
    </xf>
    <xf numFmtId="0" fontId="5" fillId="2" borderId="28" xfId="5" applyNumberFormat="1" applyFont="1" applyFill="1" applyBorder="1" applyAlignment="1">
      <alignment vertical="center" wrapText="1"/>
      <protection locked="0"/>
    </xf>
    <xf numFmtId="0" fontId="5" fillId="2" borderId="65" xfId="5" applyNumberFormat="1" applyFont="1" applyFill="1" applyBorder="1" applyAlignment="1">
      <alignment vertical="center" wrapText="1"/>
      <protection locked="0"/>
    </xf>
    <xf numFmtId="165" fontId="5" fillId="2" borderId="57" xfId="5" applyNumberFormat="1" applyFont="1" applyFill="1" applyBorder="1" applyAlignment="1">
      <alignment horizontal="center" vertical="center" wrapText="1"/>
      <protection locked="0"/>
    </xf>
    <xf numFmtId="165" fontId="5" fillId="2" borderId="35" xfId="5" applyNumberFormat="1" applyFont="1" applyFill="1" applyBorder="1" applyAlignment="1">
      <alignment horizontal="center" vertical="center" wrapText="1"/>
      <protection locked="0"/>
    </xf>
    <xf numFmtId="0" fontId="5" fillId="9" borderId="0" xfId="4" applyNumberFormat="1" applyFont="1" applyFill="1" applyBorder="1" applyAlignment="1">
      <alignment vertical="center" wrapText="1"/>
    </xf>
  </cellXfs>
  <cellStyles count="8">
    <cellStyle name="Avattu hyperlinkki" xfId="6" builtinId="9" customBuiltin="1"/>
    <cellStyle name="Hyperlinkki" xfId="2" builtinId="8" customBuiltin="1"/>
    <cellStyle name="Laskenta" xfId="1" builtinId="22" customBuiltin="1"/>
    <cellStyle name="Normaali" xfId="0" builtinId="0" customBuiltin="1"/>
    <cellStyle name="Protected" xfId="4" xr:uid="{1676DE13-5651-8942-BD07-331BBBA76424}"/>
    <cellStyle name="Syöttö" xfId="3" builtinId="20" customBuiltin="1"/>
    <cellStyle name="Unprotected" xfId="5" xr:uid="{6715CF2B-5BA7-E049-981F-6F40F3620035}"/>
    <cellStyle name="Unprotected A1" xfId="7" xr:uid="{D1736766-BDC4-C042-9637-18979C3F7F0F}"/>
  </cellStyles>
  <dxfs count="18">
    <dxf>
      <font>
        <color auto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0"/>
      </font>
      <fill>
        <patternFill>
          <bgColor rgb="FFDB2719"/>
        </patternFill>
      </fill>
    </dxf>
    <dxf>
      <font>
        <color auto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strike val="0"/>
        <color theme="0"/>
      </font>
      <fill>
        <patternFill>
          <bgColor rgb="FFDB2719"/>
        </patternFill>
      </fill>
    </dxf>
    <dxf>
      <font>
        <color theme="1"/>
      </font>
      <fill>
        <patternFill>
          <bgColor rgb="FF00D7A7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rgb="FF00D7A7"/>
        </patternFill>
      </fill>
    </dxf>
    <dxf>
      <font>
        <color auto="1"/>
      </font>
      <fill>
        <patternFill>
          <bgColor rgb="FF00D7A7"/>
        </patternFill>
      </fill>
    </dxf>
    <dxf>
      <font>
        <color auto="1"/>
      </font>
      <fill>
        <patternFill>
          <bgColor rgb="FFF5A4C7"/>
        </patternFill>
      </fill>
    </dxf>
  </dxfs>
  <tableStyles count="0" defaultTableStyle="TableStyleMedium2" defaultPivotStyle="PivotStyleLight16"/>
  <colors>
    <mruColors>
      <color rgb="FFDEDFE1"/>
      <color rgb="FF0000BF"/>
      <color rgb="FFC2A251"/>
      <color rgb="FF0072C6"/>
      <color rgb="FFF5A3C7"/>
      <color rgb="FF00D7A7"/>
      <color rgb="FF009246"/>
      <color rgb="FFDB2719"/>
      <color rgb="FF9FC9EB"/>
      <color rgb="FFF5A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146208</xdr:colOff>
      <xdr:row>1</xdr:row>
      <xdr:rowOff>195370</xdr:rowOff>
    </xdr:from>
    <xdr:to>
      <xdr:col>2</xdr:col>
      <xdr:colOff>732284</xdr:colOff>
      <xdr:row>3</xdr:row>
      <xdr:rowOff>125251</xdr:rowOff>
    </xdr:to>
    <xdr:pic>
      <xdr:nvPicPr>
        <xdr:cNvPr id="6" name="Kuva 1">
          <a:extLst>
            <a:ext uri="{FF2B5EF4-FFF2-40B4-BE49-F238E27FC236}">
              <a16:creationId xmlns:a16="http://schemas.microsoft.com/office/drawing/2014/main" id="{3C441DE8-A87D-AA45-8711-5B49A3FF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7914" y="412017"/>
          <a:ext cx="79095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</xdr:row>
      <xdr:rowOff>38099</xdr:rowOff>
    </xdr:from>
    <xdr:to>
      <xdr:col>1</xdr:col>
      <xdr:colOff>911884</xdr:colOff>
      <xdr:row>3</xdr:row>
      <xdr:rowOff>182199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D170DC63-4322-46BB-ABF3-AACE297E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" y="469899"/>
          <a:ext cx="784884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50799</xdr:rowOff>
    </xdr:from>
    <xdr:to>
      <xdr:col>1</xdr:col>
      <xdr:colOff>937284</xdr:colOff>
      <xdr:row>3</xdr:row>
      <xdr:rowOff>194899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7080EA11-61E1-4ED7-9968-FAEBD164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600" y="482599"/>
          <a:ext cx="784884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179297</xdr:colOff>
      <xdr:row>1</xdr:row>
      <xdr:rowOff>216645</xdr:rowOff>
    </xdr:from>
    <xdr:to>
      <xdr:col>2</xdr:col>
      <xdr:colOff>7946</xdr:colOff>
      <xdr:row>3</xdr:row>
      <xdr:rowOff>143351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D220B67-7C01-4CC6-BC83-617DB743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3" y="395939"/>
          <a:ext cx="784884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106271</xdr:colOff>
      <xdr:row>2</xdr:row>
      <xdr:rowOff>19894</xdr:rowOff>
    </xdr:from>
    <xdr:to>
      <xdr:col>1</xdr:col>
      <xdr:colOff>896985</xdr:colOff>
      <xdr:row>3</xdr:row>
      <xdr:rowOff>163247</xdr:rowOff>
    </xdr:to>
    <xdr:pic>
      <xdr:nvPicPr>
        <xdr:cNvPr id="4" name="Kuva 1">
          <a:extLst>
            <a:ext uri="{FF2B5EF4-FFF2-40B4-BE49-F238E27FC236}">
              <a16:creationId xmlns:a16="http://schemas.microsoft.com/office/drawing/2014/main" id="{551458AE-A7FF-1646-9F78-9F26FEF2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977" y="453188"/>
          <a:ext cx="790714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171826</xdr:colOff>
      <xdr:row>2</xdr:row>
      <xdr:rowOff>15185</xdr:rowOff>
    </xdr:from>
    <xdr:to>
      <xdr:col>2</xdr:col>
      <xdr:colOff>6306</xdr:colOff>
      <xdr:row>3</xdr:row>
      <xdr:rowOff>158538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ADC4849F-3E03-9B4E-93BD-740DCF99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3532" y="411126"/>
          <a:ext cx="790715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52297</xdr:colOff>
      <xdr:row>2</xdr:row>
      <xdr:rowOff>26937</xdr:rowOff>
    </xdr:from>
    <xdr:to>
      <xdr:col>1</xdr:col>
      <xdr:colOff>843011</xdr:colOff>
      <xdr:row>3</xdr:row>
      <xdr:rowOff>170290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224CE452-CC57-8E41-8463-98C653C0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591" y="422878"/>
          <a:ext cx="790714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2</xdr:row>
      <xdr:rowOff>18022</xdr:rowOff>
    </xdr:from>
    <xdr:to>
      <xdr:col>1</xdr:col>
      <xdr:colOff>847866</xdr:colOff>
      <xdr:row>3</xdr:row>
      <xdr:rowOff>162122</xdr:rowOff>
    </xdr:to>
    <xdr:pic>
      <xdr:nvPicPr>
        <xdr:cNvPr id="5" name="Kuva 1">
          <a:extLst>
            <a:ext uri="{FF2B5EF4-FFF2-40B4-BE49-F238E27FC236}">
              <a16:creationId xmlns:a16="http://schemas.microsoft.com/office/drawing/2014/main" id="{DB991A8C-103B-EE4F-9F29-112529FC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0351" y="449822"/>
          <a:ext cx="790715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vujaelinvoimarahasto@hel.fi.%20Otsikoi%20viestisi%20%22[hankehakemuksen%20nimi]:%20budjettiesitys%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820D-7AA8-4E6A-B49E-F03D7E1C37DD}">
  <sheetPr codeName="Sheet1"/>
  <dimension ref="B1:L35"/>
  <sheetViews>
    <sheetView tabSelected="1" zoomScale="85" zoomScaleNormal="85" workbookViewId="0">
      <selection activeCell="G34" sqref="G34"/>
    </sheetView>
  </sheetViews>
  <sheetFormatPr defaultColWidth="8.88671875" defaultRowHeight="13.8" x14ac:dyDescent="0.25"/>
  <cols>
    <col min="1" max="2" width="2.88671875" style="6" customWidth="1"/>
    <col min="3" max="3" width="16.33203125" style="6" customWidth="1"/>
    <col min="4" max="4" width="30.6640625" style="6" customWidth="1"/>
    <col min="5" max="5" width="34.5546875" style="6" customWidth="1"/>
    <col min="6" max="6" width="16.44140625" style="6" customWidth="1"/>
    <col min="7" max="7" width="16.77734375" style="6" customWidth="1"/>
    <col min="8" max="8" width="4.5546875" style="6" customWidth="1"/>
    <col min="9" max="9" width="2.88671875" style="6" customWidth="1"/>
    <col min="10" max="10" width="16.6640625" style="6" customWidth="1"/>
    <col min="11" max="11" width="17.6640625" style="6" customWidth="1"/>
    <col min="12" max="12" width="18" style="6" bestFit="1" customWidth="1"/>
    <col min="13" max="13" width="16.6640625" style="6" customWidth="1"/>
    <col min="14" max="14" width="17.6640625" style="6" customWidth="1"/>
    <col min="15" max="15" width="18" style="6" bestFit="1" customWidth="1"/>
    <col min="16" max="16" width="16.6640625" style="6" customWidth="1"/>
    <col min="17" max="17" width="17.6640625" style="6" customWidth="1"/>
    <col min="18" max="18" width="18" style="6" bestFit="1" customWidth="1"/>
    <col min="19" max="19" width="16.6640625" style="6" customWidth="1"/>
    <col min="20" max="20" width="17.6640625" style="6" customWidth="1"/>
    <col min="21" max="21" width="18" style="6" bestFit="1" customWidth="1"/>
    <col min="22" max="16384" width="8.88671875" style="6"/>
  </cols>
  <sheetData>
    <row r="1" spans="2:12" s="2" customFormat="1" ht="17.399999999999999" customHeight="1" x14ac:dyDescent="0.25"/>
    <row r="2" spans="2:12" s="2" customFormat="1" ht="17.399999999999999" customHeight="1" x14ac:dyDescent="0.25">
      <c r="D2" s="194" t="s">
        <v>0</v>
      </c>
      <c r="E2" s="194" t="s">
        <v>67</v>
      </c>
      <c r="F2" s="194"/>
      <c r="G2" s="194" t="s">
        <v>72</v>
      </c>
      <c r="H2" s="194"/>
      <c r="I2" s="9"/>
      <c r="J2" s="3"/>
      <c r="K2" s="4"/>
    </row>
    <row r="3" spans="2:12" s="2" customFormat="1" ht="17.399999999999999" customHeight="1" x14ac:dyDescent="0.25">
      <c r="B3" s="5"/>
      <c r="C3" s="5"/>
      <c r="D3" s="194"/>
      <c r="E3" s="194"/>
      <c r="F3" s="194"/>
      <c r="G3" s="194"/>
      <c r="H3" s="194"/>
      <c r="I3" s="9"/>
      <c r="J3" s="3"/>
      <c r="K3" s="4"/>
    </row>
    <row r="4" spans="2:12" s="2" customFormat="1" ht="24.9" customHeight="1" x14ac:dyDescent="0.25">
      <c r="B4" s="5"/>
      <c r="C4" s="5"/>
      <c r="D4" s="194"/>
      <c r="E4" s="194"/>
      <c r="F4" s="194"/>
      <c r="G4" s="194"/>
      <c r="H4" s="194"/>
      <c r="I4" s="9"/>
      <c r="J4" s="3"/>
      <c r="K4" s="4"/>
    </row>
    <row r="5" spans="2:12" s="2" customFormat="1" ht="12.9" customHeight="1" x14ac:dyDescent="0.25">
      <c r="B5" s="5"/>
      <c r="C5" s="5"/>
      <c r="D5" s="7"/>
      <c r="E5" s="7"/>
      <c r="F5" s="7"/>
      <c r="G5" s="7"/>
      <c r="H5" s="7"/>
      <c r="I5" s="9"/>
      <c r="J5" s="3"/>
      <c r="K5" s="4"/>
    </row>
    <row r="6" spans="2:12" s="17" customFormat="1" ht="17.399999999999999" customHeight="1" x14ac:dyDescent="0.25">
      <c r="B6" s="18"/>
      <c r="C6" s="18"/>
      <c r="D6" s="37"/>
      <c r="E6" s="37"/>
      <c r="F6" s="37"/>
      <c r="G6" s="37"/>
      <c r="H6" s="37"/>
      <c r="I6" s="37"/>
      <c r="J6" s="37"/>
      <c r="K6" s="37"/>
    </row>
    <row r="7" spans="2:12" s="17" customFormat="1" ht="16.350000000000001" customHeight="1" x14ac:dyDescent="0.25">
      <c r="B7" s="59"/>
      <c r="C7" s="60"/>
      <c r="D7" s="60"/>
      <c r="E7" s="60"/>
      <c r="F7" s="60"/>
      <c r="G7" s="60"/>
      <c r="H7" s="61"/>
      <c r="I7" s="39"/>
      <c r="J7" s="39"/>
      <c r="K7" s="39"/>
      <c r="L7" s="39"/>
    </row>
    <row r="8" spans="2:12" s="17" customFormat="1" ht="16.350000000000001" customHeight="1" x14ac:dyDescent="0.25">
      <c r="B8" s="62"/>
      <c r="C8" s="199" t="s">
        <v>1</v>
      </c>
      <c r="D8" s="199"/>
      <c r="E8" s="199"/>
      <c r="F8" s="199"/>
      <c r="G8" s="199"/>
      <c r="H8" s="63"/>
      <c r="I8" s="36"/>
      <c r="J8" s="36"/>
      <c r="K8" s="36"/>
      <c r="L8" s="36"/>
    </row>
    <row r="9" spans="2:12" s="17" customFormat="1" ht="16.350000000000001" customHeight="1" x14ac:dyDescent="0.25">
      <c r="B9" s="64"/>
      <c r="C9" s="200"/>
      <c r="D9" s="200"/>
      <c r="E9" s="200"/>
      <c r="F9" s="200"/>
      <c r="G9" s="200"/>
      <c r="H9" s="65"/>
      <c r="I9" s="40"/>
      <c r="J9" s="36"/>
      <c r="K9" s="36"/>
      <c r="L9" s="36"/>
    </row>
    <row r="10" spans="2:12" s="17" customFormat="1" ht="16.350000000000001" customHeight="1" x14ac:dyDescent="0.25">
      <c r="B10" s="66"/>
      <c r="C10" s="67"/>
      <c r="D10" s="67"/>
      <c r="E10" s="67"/>
      <c r="F10" s="68"/>
      <c r="G10" s="68"/>
      <c r="H10" s="69"/>
      <c r="I10" s="40"/>
      <c r="J10" s="36"/>
      <c r="K10" s="36"/>
      <c r="L10" s="36"/>
    </row>
    <row r="11" spans="2:12" s="17" customFormat="1" ht="16.350000000000001" customHeight="1" x14ac:dyDescent="0.25">
      <c r="B11" s="62"/>
      <c r="C11" s="70" t="s">
        <v>2</v>
      </c>
      <c r="D11" s="70"/>
      <c r="E11" s="70"/>
      <c r="F11" s="197"/>
      <c r="G11" s="197"/>
      <c r="H11" s="198"/>
      <c r="I11" s="10"/>
    </row>
    <row r="12" spans="2:12" s="17" customFormat="1" ht="16.350000000000001" customHeight="1" x14ac:dyDescent="0.25">
      <c r="B12" s="64"/>
      <c r="C12" s="200"/>
      <c r="D12" s="200"/>
      <c r="E12" s="200"/>
      <c r="F12" s="200"/>
      <c r="G12" s="200"/>
      <c r="H12" s="65"/>
      <c r="I12" s="10"/>
    </row>
    <row r="13" spans="2:12" s="17" customFormat="1" ht="16.350000000000001" customHeight="1" x14ac:dyDescent="0.25">
      <c r="B13" s="195"/>
      <c r="C13" s="196"/>
      <c r="D13" s="196"/>
      <c r="E13" s="196"/>
      <c r="F13" s="197"/>
      <c r="G13" s="197"/>
      <c r="H13" s="198"/>
      <c r="I13" s="10"/>
    </row>
    <row r="14" spans="2:12" s="17" customFormat="1" ht="16.350000000000001" customHeight="1" x14ac:dyDescent="0.25">
      <c r="B14" s="71"/>
      <c r="C14" s="72"/>
      <c r="D14" s="72"/>
      <c r="E14" s="72"/>
      <c r="F14" s="73"/>
      <c r="G14" s="73"/>
      <c r="H14" s="74"/>
      <c r="I14" s="10"/>
    </row>
    <row r="15" spans="2:12" s="17" customFormat="1" ht="30.6" customHeight="1" x14ac:dyDescent="0.25">
      <c r="B15" s="75"/>
      <c r="C15" s="76"/>
      <c r="D15" s="76"/>
      <c r="E15" s="76"/>
      <c r="F15" s="70" t="s">
        <v>3</v>
      </c>
      <c r="G15" s="67"/>
      <c r="H15" s="63"/>
      <c r="I15" s="36"/>
    </row>
    <row r="16" spans="2:12" s="17" customFormat="1" ht="16.8" customHeight="1" x14ac:dyDescent="0.25">
      <c r="B16" s="62"/>
      <c r="C16" s="193" t="s">
        <v>4</v>
      </c>
      <c r="D16" s="193"/>
      <c r="E16" s="193"/>
      <c r="F16" s="201" t="s">
        <v>5</v>
      </c>
      <c r="G16" s="201"/>
      <c r="H16" s="77"/>
      <c r="I16" s="54"/>
    </row>
    <row r="17" spans="2:9" s="17" customFormat="1" ht="16.2" customHeight="1" x14ac:dyDescent="0.25">
      <c r="B17" s="62"/>
      <c r="C17" s="193" t="s">
        <v>6</v>
      </c>
      <c r="D17" s="193"/>
      <c r="E17" s="193"/>
      <c r="F17" s="201" t="s">
        <v>7</v>
      </c>
      <c r="G17" s="201"/>
      <c r="H17" s="77"/>
      <c r="I17" s="54"/>
    </row>
    <row r="18" spans="2:9" s="17" customFormat="1" x14ac:dyDescent="0.25">
      <c r="B18" s="62"/>
      <c r="C18" s="389" t="s">
        <v>77</v>
      </c>
      <c r="D18" s="389"/>
      <c r="E18" s="389"/>
      <c r="F18" s="201" t="s">
        <v>8</v>
      </c>
      <c r="G18" s="201"/>
      <c r="H18" s="77"/>
      <c r="I18" s="54"/>
    </row>
    <row r="19" spans="2:9" s="17" customFormat="1" x14ac:dyDescent="0.25">
      <c r="B19" s="62"/>
      <c r="C19" s="389" t="s">
        <v>76</v>
      </c>
      <c r="D19" s="389"/>
      <c r="E19" s="389"/>
      <c r="F19" s="201" t="s">
        <v>9</v>
      </c>
      <c r="G19" s="201"/>
      <c r="H19" s="77"/>
      <c r="I19" s="54"/>
    </row>
    <row r="20" spans="2:9" s="17" customFormat="1" ht="16.350000000000001" customHeight="1" x14ac:dyDescent="0.25">
      <c r="B20" s="62"/>
      <c r="C20" s="193" t="s">
        <v>75</v>
      </c>
      <c r="D20" s="193"/>
      <c r="E20" s="193"/>
      <c r="F20" s="201" t="s">
        <v>10</v>
      </c>
      <c r="G20" s="201"/>
      <c r="H20" s="77"/>
      <c r="I20" s="55"/>
    </row>
    <row r="21" spans="2:9" s="17" customFormat="1" ht="16.350000000000001" customHeight="1" x14ac:dyDescent="0.25">
      <c r="B21" s="66"/>
      <c r="C21" s="204" t="s">
        <v>73</v>
      </c>
      <c r="D21" s="204"/>
      <c r="E21" s="204"/>
      <c r="F21" s="201" t="s">
        <v>11</v>
      </c>
      <c r="G21" s="201"/>
      <c r="H21" s="77"/>
      <c r="I21" s="55"/>
    </row>
    <row r="22" spans="2:9" s="17" customFormat="1" ht="16.350000000000001" customHeight="1" x14ac:dyDescent="0.25">
      <c r="B22" s="66"/>
      <c r="C22" s="193" t="s">
        <v>74</v>
      </c>
      <c r="D22" s="193"/>
      <c r="E22" s="193"/>
      <c r="F22" s="202" t="s">
        <v>12</v>
      </c>
      <c r="G22" s="202"/>
      <c r="H22" s="78"/>
      <c r="I22" s="55"/>
    </row>
    <row r="23" spans="2:9" s="17" customFormat="1" ht="16.350000000000001" customHeight="1" x14ac:dyDescent="0.25">
      <c r="B23" s="66"/>
      <c r="C23" s="67"/>
      <c r="D23" s="67"/>
      <c r="E23" s="67"/>
      <c r="F23" s="197"/>
      <c r="G23" s="197"/>
      <c r="H23" s="69"/>
      <c r="I23" s="40"/>
    </row>
    <row r="24" spans="2:9" s="17" customFormat="1" ht="16.350000000000001" customHeight="1" x14ac:dyDescent="0.25">
      <c r="B24" s="62"/>
      <c r="C24" s="79"/>
      <c r="D24" s="79"/>
      <c r="E24" s="79"/>
      <c r="F24" s="203"/>
      <c r="G24" s="203"/>
      <c r="H24" s="80"/>
      <c r="I24" s="41"/>
    </row>
    <row r="25" spans="2:9" s="17" customFormat="1" ht="16.350000000000001" customHeight="1" x14ac:dyDescent="0.25">
      <c r="B25" s="81"/>
      <c r="C25" s="82"/>
      <c r="D25" s="82"/>
      <c r="E25" s="82"/>
      <c r="F25" s="82"/>
      <c r="G25" s="82"/>
      <c r="H25" s="83"/>
    </row>
    <row r="26" spans="2:9" s="17" customFormat="1" x14ac:dyDescent="0.25"/>
    <row r="27" spans="2:9" s="17" customFormat="1" x14ac:dyDescent="0.25"/>
    <row r="28" spans="2:9" s="17" customFormat="1" x14ac:dyDescent="0.25"/>
    <row r="29" spans="2:9" s="17" customFormat="1" x14ac:dyDescent="0.25"/>
    <row r="30" spans="2:9" s="17" customFormat="1" x14ac:dyDescent="0.25"/>
    <row r="31" spans="2:9" s="17" customFormat="1" x14ac:dyDescent="0.25"/>
    <row r="32" spans="2:9" s="17" customFormat="1" x14ac:dyDescent="0.25"/>
    <row r="33" s="17" customFormat="1" x14ac:dyDescent="0.25"/>
    <row r="34" s="17" customFormat="1" x14ac:dyDescent="0.25"/>
    <row r="35" s="17" customFormat="1" x14ac:dyDescent="0.25"/>
  </sheetData>
  <sheetProtection algorithmName="SHA-512" hashValue="3aKMBGo7k+EW1EskYIQ8I4tP059AVrenkAnI+qmAbnJn9+nAXWVhkeijIYcorJjiGOGW1dwzlA44ciuc3HVU8Q==" saltValue="j10DLUe8YKX2Of1zJbO9PA==" spinCount="100000" sheet="1" objects="1" scenarios="1"/>
  <mergeCells count="25">
    <mergeCell ref="F21:G21"/>
    <mergeCell ref="F22:G22"/>
    <mergeCell ref="F23:G23"/>
    <mergeCell ref="F24:G24"/>
    <mergeCell ref="C18:E18"/>
    <mergeCell ref="C19:E19"/>
    <mergeCell ref="C20:E20"/>
    <mergeCell ref="F18:G18"/>
    <mergeCell ref="F19:G19"/>
    <mergeCell ref="F20:G20"/>
    <mergeCell ref="C21:E21"/>
    <mergeCell ref="C22:E22"/>
    <mergeCell ref="C16:E16"/>
    <mergeCell ref="C17:E17"/>
    <mergeCell ref="D2:D4"/>
    <mergeCell ref="B13:E13"/>
    <mergeCell ref="F11:H11"/>
    <mergeCell ref="F13:H13"/>
    <mergeCell ref="C8:G8"/>
    <mergeCell ref="C9:G9"/>
    <mergeCell ref="C12:G12"/>
    <mergeCell ref="F16:G16"/>
    <mergeCell ref="F17:G17"/>
    <mergeCell ref="E2:F4"/>
    <mergeCell ref="G2:H4"/>
  </mergeCells>
  <hyperlinks>
    <hyperlink ref="F16:G16" location="'Budjetin yhteenveto'!A1" display="Budjetin yhteenveto" xr:uid="{68F47461-BBC6-40E1-BCA4-785B50A7E845}"/>
    <hyperlink ref="F17:G17" location="'1. Palkkakustannukset'!A1" display="1. Palkkakustannukset" xr:uid="{49FA0FB9-9623-4538-A845-D97E26C4C02B}"/>
    <hyperlink ref="F18:G18" location="'2. Ostopalvelut ja hankinnat'!A1" display="2. Ostopalvelut ja hankinnat" xr:uid="{5C730F32-E16B-4396-9EA4-B38605E2E49F}"/>
    <hyperlink ref="F19:G19" location="'3. Matkakustannukset'!A1" display="3. Matkakustannukset" xr:uid="{B5DB6604-EDAD-468C-88AB-B541F685BAA7}"/>
    <hyperlink ref="F20:G20" location="'4. Tila- ja vuokrakustannukset'!A1" display="4. Tila- ja vuokrakustannukset" xr:uid="{92F027DD-C35F-4589-973F-E999C87016C8}"/>
    <hyperlink ref="F21:G21" location="'5. Muut kustannukset'!A1" display="5. Muut kustannukset" xr:uid="{484BEDDE-C4A1-4CD9-8435-8E99E1D49676}"/>
    <hyperlink ref="F22:G22" location="'6. Hankkeen rahoitus'!A1" display="6. Hankkeen rahoitus" xr:uid="{E01540EA-E34C-401B-B7C6-6098423AAB82}"/>
    <hyperlink ref="C21" r:id="rId1" xr:uid="{D0EA5032-F19B-40DF-9DB5-BEB7C979AFED}"/>
  </hyperlinks>
  <pageMargins left="0.7" right="0.7" top="0.75" bottom="0.75" header="0.3" footer="0.3"/>
  <pageSetup paperSize="9" pageOrder="overThenDown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2F8E-4EE4-450D-B724-9B0543B27FF1}">
  <sheetPr codeName="Sheet2">
    <pageSetUpPr fitToPage="1"/>
  </sheetPr>
  <dimension ref="B1:L37"/>
  <sheetViews>
    <sheetView zoomScale="85" zoomScaleNormal="85" workbookViewId="0">
      <selection activeCell="B6" sqref="B6"/>
    </sheetView>
  </sheetViews>
  <sheetFormatPr defaultColWidth="8.88671875" defaultRowHeight="13.8" x14ac:dyDescent="0.25"/>
  <cols>
    <col min="1" max="1" width="2.88671875" style="1" customWidth="1"/>
    <col min="2" max="2" width="13.33203125" style="1" customWidth="1"/>
    <col min="3" max="3" width="22.109375" style="1" customWidth="1"/>
    <col min="4" max="4" width="16.6640625" style="1" customWidth="1"/>
    <col min="5" max="5" width="17.88671875" style="1" customWidth="1"/>
    <col min="6" max="6" width="15.21875" style="1" customWidth="1"/>
    <col min="7" max="7" width="18.109375" style="1" customWidth="1"/>
    <col min="8" max="8" width="15.33203125" style="1" customWidth="1"/>
    <col min="9" max="9" width="18.21875" style="1" customWidth="1"/>
    <col min="10" max="10" width="15.21875" style="1" customWidth="1"/>
    <col min="11" max="11" width="19.77734375" style="1" customWidth="1"/>
    <col min="12" max="12" width="16.6640625" style="1" customWidth="1"/>
    <col min="13" max="14" width="18.33203125" style="1" customWidth="1"/>
    <col min="15" max="15" width="16.6640625" style="1" customWidth="1"/>
    <col min="16" max="16" width="18.109375" style="1" customWidth="1"/>
    <col min="17" max="17" width="18.33203125" style="1" customWidth="1"/>
    <col min="18" max="16384" width="8.88671875" style="1"/>
  </cols>
  <sheetData>
    <row r="1" spans="2:11" s="42" customFormat="1" ht="17.399999999999999" customHeight="1" x14ac:dyDescent="0.25"/>
    <row r="2" spans="2:11" s="42" customFormat="1" ht="17.399999999999999" customHeight="1" x14ac:dyDescent="0.25">
      <c r="C2" s="215" t="str">
        <f>UPPER("Budjetin yhteenveto")</f>
        <v>BUDJETIN YHTEENVETO</v>
      </c>
      <c r="D2" s="215"/>
      <c r="G2" s="53"/>
      <c r="H2" s="53"/>
    </row>
    <row r="3" spans="2:11" s="42" customFormat="1" ht="17.399999999999999" customHeight="1" x14ac:dyDescent="0.25">
      <c r="B3" s="44"/>
      <c r="C3" s="215"/>
      <c r="D3" s="215"/>
      <c r="G3" s="53"/>
      <c r="H3" s="53"/>
    </row>
    <row r="4" spans="2:11" s="42" customFormat="1" ht="30" x14ac:dyDescent="0.25">
      <c r="B4" s="44"/>
      <c r="C4" s="215"/>
      <c r="D4" s="215"/>
      <c r="F4" s="56" t="s">
        <v>13</v>
      </c>
      <c r="G4" s="53"/>
      <c r="H4" s="53"/>
    </row>
    <row r="5" spans="2:11" s="42" customFormat="1" ht="12.9" customHeight="1" x14ac:dyDescent="0.25">
      <c r="B5" s="44"/>
      <c r="C5" s="44"/>
      <c r="D5" s="45"/>
      <c r="E5" s="45"/>
      <c r="F5" s="45"/>
      <c r="G5" s="53"/>
      <c r="H5" s="53"/>
    </row>
    <row r="6" spans="2:11" s="17" customFormat="1" ht="17.399999999999999" customHeight="1" x14ac:dyDescent="0.25">
      <c r="B6" s="18"/>
      <c r="C6" s="18"/>
      <c r="D6" s="37"/>
      <c r="E6" s="37"/>
      <c r="F6" s="37"/>
      <c r="G6" s="37"/>
      <c r="H6" s="37"/>
    </row>
    <row r="7" spans="2:11" s="17" customFormat="1" ht="17.100000000000001" customHeight="1" x14ac:dyDescent="0.25">
      <c r="B7" s="29" t="s">
        <v>14</v>
      </c>
      <c r="C7" s="29"/>
      <c r="D7" s="29"/>
      <c r="E7" s="29"/>
    </row>
    <row r="8" spans="2:11" s="17" customFormat="1" ht="16.350000000000001" customHeight="1" thickBot="1" x14ac:dyDescent="0.3"/>
    <row r="9" spans="2:11" s="17" customFormat="1" ht="15.6" customHeight="1" x14ac:dyDescent="0.25">
      <c r="B9" s="218"/>
      <c r="C9" s="219"/>
      <c r="D9" s="213">
        <v>2027</v>
      </c>
      <c r="E9" s="214"/>
      <c r="F9" s="213">
        <v>2028</v>
      </c>
      <c r="G9" s="214"/>
      <c r="H9" s="205">
        <v>2029</v>
      </c>
      <c r="I9" s="206"/>
      <c r="J9" s="205" t="s">
        <v>15</v>
      </c>
      <c r="K9" s="206"/>
    </row>
    <row r="10" spans="2:11" s="17" customFormat="1" ht="30" customHeight="1" thickBot="1" x14ac:dyDescent="0.3">
      <c r="B10" s="220"/>
      <c r="C10" s="221"/>
      <c r="D10" s="97" t="s">
        <v>16</v>
      </c>
      <c r="E10" s="98" t="s">
        <v>17</v>
      </c>
      <c r="F10" s="97" t="s">
        <v>16</v>
      </c>
      <c r="G10" s="98" t="s">
        <v>17</v>
      </c>
      <c r="H10" s="99" t="s">
        <v>16</v>
      </c>
      <c r="I10" s="100" t="s">
        <v>17</v>
      </c>
      <c r="J10" s="99" t="s">
        <v>18</v>
      </c>
      <c r="K10" s="100" t="s">
        <v>17</v>
      </c>
    </row>
    <row r="11" spans="2:11" s="17" customFormat="1" ht="15.6" customHeight="1" x14ac:dyDescent="0.25">
      <c r="B11" s="222" t="s">
        <v>7</v>
      </c>
      <c r="C11" s="223"/>
      <c r="D11" s="107">
        <f>'1. Palkkakustannukset'!E21</f>
        <v>0</v>
      </c>
      <c r="E11" s="108">
        <f>'1. Palkkakustannukset'!F21</f>
        <v>0</v>
      </c>
      <c r="F11" s="107">
        <f>'1. Palkkakustannukset'!G21</f>
        <v>0</v>
      </c>
      <c r="G11" s="108">
        <f>'1. Palkkakustannukset'!H21</f>
        <v>0</v>
      </c>
      <c r="H11" s="107">
        <f>'1. Palkkakustannukset'!I21</f>
        <v>0</v>
      </c>
      <c r="I11" s="108">
        <f>'1. Palkkakustannukset'!J21</f>
        <v>0</v>
      </c>
      <c r="J11" s="109">
        <f>'1. Palkkakustannukset'!K21</f>
        <v>0</v>
      </c>
      <c r="K11" s="110">
        <f>'1. Palkkakustannukset'!L21</f>
        <v>0</v>
      </c>
    </row>
    <row r="12" spans="2:11" s="17" customFormat="1" ht="15.6" customHeight="1" x14ac:dyDescent="0.25">
      <c r="B12" s="224" t="s">
        <v>19</v>
      </c>
      <c r="C12" s="225"/>
      <c r="D12" s="111">
        <f>'2. Ostopalvelut ja hankinnat'!D27</f>
        <v>0</v>
      </c>
      <c r="E12" s="112">
        <f>'2. Ostopalvelut ja hankinnat'!E27</f>
        <v>0</v>
      </c>
      <c r="F12" s="111">
        <f>'2. Ostopalvelut ja hankinnat'!F27</f>
        <v>0</v>
      </c>
      <c r="G12" s="112">
        <f>'2. Ostopalvelut ja hankinnat'!G27</f>
        <v>0</v>
      </c>
      <c r="H12" s="111">
        <f>'2. Ostopalvelut ja hankinnat'!H27</f>
        <v>0</v>
      </c>
      <c r="I12" s="112">
        <f>'2. Ostopalvelut ja hankinnat'!I27</f>
        <v>0</v>
      </c>
      <c r="J12" s="113">
        <f>'2. Ostopalvelut ja hankinnat'!J27</f>
        <v>0</v>
      </c>
      <c r="K12" s="114">
        <f>'2. Ostopalvelut ja hankinnat'!K27</f>
        <v>0</v>
      </c>
    </row>
    <row r="13" spans="2:11" s="17" customFormat="1" ht="15.6" customHeight="1" x14ac:dyDescent="0.25">
      <c r="B13" s="224" t="s">
        <v>9</v>
      </c>
      <c r="C13" s="225"/>
      <c r="D13" s="111">
        <f>'3. Matkakustannukset'!D25</f>
        <v>0</v>
      </c>
      <c r="E13" s="112">
        <f>'3. Matkakustannukset'!E25</f>
        <v>0</v>
      </c>
      <c r="F13" s="111">
        <f>'3. Matkakustannukset'!F25</f>
        <v>0</v>
      </c>
      <c r="G13" s="112">
        <f>'3. Matkakustannukset'!G25</f>
        <v>0</v>
      </c>
      <c r="H13" s="111">
        <f>'3. Matkakustannukset'!H25</f>
        <v>0</v>
      </c>
      <c r="I13" s="112">
        <f>'3. Matkakustannukset'!I25</f>
        <v>0</v>
      </c>
      <c r="J13" s="113">
        <f>'3. Matkakustannukset'!J25</f>
        <v>0</v>
      </c>
      <c r="K13" s="114">
        <f>'3. Matkakustannukset'!K25</f>
        <v>0</v>
      </c>
    </row>
    <row r="14" spans="2:11" s="17" customFormat="1" ht="15.6" customHeight="1" x14ac:dyDescent="0.25">
      <c r="B14" s="224" t="s">
        <v>10</v>
      </c>
      <c r="C14" s="225"/>
      <c r="D14" s="111">
        <f>'4. Tila- ja vuokrakustannukset'!D19</f>
        <v>0</v>
      </c>
      <c r="E14" s="112">
        <f>'4. Tila- ja vuokrakustannukset'!E19</f>
        <v>0</v>
      </c>
      <c r="F14" s="111">
        <f>'4. Tila- ja vuokrakustannukset'!F19</f>
        <v>0</v>
      </c>
      <c r="G14" s="112">
        <f>'4. Tila- ja vuokrakustannukset'!G19</f>
        <v>0</v>
      </c>
      <c r="H14" s="111">
        <f>'4. Tila- ja vuokrakustannukset'!H19</f>
        <v>0</v>
      </c>
      <c r="I14" s="112">
        <f>'4. Tila- ja vuokrakustannukset'!I19</f>
        <v>0</v>
      </c>
      <c r="J14" s="113">
        <f>'4. Tila- ja vuokrakustannukset'!J19</f>
        <v>0</v>
      </c>
      <c r="K14" s="114">
        <f>'4. Tila- ja vuokrakustannukset'!K19</f>
        <v>0</v>
      </c>
    </row>
    <row r="15" spans="2:11" s="17" customFormat="1" ht="15.6" customHeight="1" thickBot="1" x14ac:dyDescent="0.3">
      <c r="B15" s="226" t="s">
        <v>11</v>
      </c>
      <c r="C15" s="227"/>
      <c r="D15" s="115">
        <f>'5. Muut kustannukset'!D19</f>
        <v>0</v>
      </c>
      <c r="E15" s="116">
        <f>'5. Muut kustannukset'!E19</f>
        <v>0</v>
      </c>
      <c r="F15" s="115">
        <f>'5. Muut kustannukset'!F19</f>
        <v>0</v>
      </c>
      <c r="G15" s="116">
        <f>'5. Muut kustannukset'!G19</f>
        <v>0</v>
      </c>
      <c r="H15" s="115">
        <f>'5. Muut kustannukset'!H19</f>
        <v>0</v>
      </c>
      <c r="I15" s="116">
        <f>'5. Muut kustannukset'!I19</f>
        <v>0</v>
      </c>
      <c r="J15" s="117">
        <f>'5. Muut kustannukset'!J19</f>
        <v>0</v>
      </c>
      <c r="K15" s="118">
        <f>'5. Muut kustannukset'!K19</f>
        <v>0</v>
      </c>
    </row>
    <row r="16" spans="2:11" s="17" customFormat="1" ht="15.6" customHeight="1" thickBot="1" x14ac:dyDescent="0.3">
      <c r="B16" s="228" t="s">
        <v>20</v>
      </c>
      <c r="C16" s="229"/>
      <c r="D16" s="119">
        <f t="shared" ref="D16:K16" si="0">SUM(D11:D15)</f>
        <v>0</v>
      </c>
      <c r="E16" s="120">
        <f t="shared" si="0"/>
        <v>0</v>
      </c>
      <c r="F16" s="119">
        <f t="shared" si="0"/>
        <v>0</v>
      </c>
      <c r="G16" s="120">
        <f t="shared" si="0"/>
        <v>0</v>
      </c>
      <c r="H16" s="119">
        <f t="shared" si="0"/>
        <v>0</v>
      </c>
      <c r="I16" s="120">
        <f t="shared" si="0"/>
        <v>0</v>
      </c>
      <c r="J16" s="119">
        <f t="shared" si="0"/>
        <v>0</v>
      </c>
      <c r="K16" s="120">
        <f t="shared" si="0"/>
        <v>0</v>
      </c>
    </row>
    <row r="17" spans="2:12" s="17" customFormat="1" x14ac:dyDescent="0.25">
      <c r="B17" s="38"/>
      <c r="C17" s="38"/>
    </row>
    <row r="18" spans="2:12" s="17" customFormat="1" x14ac:dyDescent="0.25"/>
    <row r="19" spans="2:12" s="17" customFormat="1" ht="17.100000000000001" customHeight="1" x14ac:dyDescent="0.25">
      <c r="D19" s="234" t="s">
        <v>32</v>
      </c>
      <c r="E19" s="234"/>
      <c r="F19" s="29"/>
      <c r="G19" s="29"/>
    </row>
    <row r="20" spans="2:12" s="17" customFormat="1" ht="14.4" thickBot="1" x14ac:dyDescent="0.3"/>
    <row r="21" spans="2:12" s="17" customFormat="1" ht="15.6" customHeight="1" x14ac:dyDescent="0.25">
      <c r="D21" s="218"/>
      <c r="E21" s="230"/>
      <c r="F21" s="94">
        <v>2027</v>
      </c>
      <c r="G21" s="94">
        <v>2028</v>
      </c>
      <c r="H21" s="94">
        <v>2029</v>
      </c>
      <c r="I21" s="95" t="s">
        <v>15</v>
      </c>
      <c r="K21" s="207" t="s">
        <v>31</v>
      </c>
      <c r="L21" s="208"/>
    </row>
    <row r="22" spans="2:12" s="17" customFormat="1" ht="15" customHeight="1" thickBot="1" x14ac:dyDescent="0.3">
      <c r="D22" s="220"/>
      <c r="E22" s="231"/>
      <c r="F22" s="85" t="s">
        <v>18</v>
      </c>
      <c r="G22" s="85" t="s">
        <v>18</v>
      </c>
      <c r="H22" s="85" t="s">
        <v>18</v>
      </c>
      <c r="I22" s="96" t="s">
        <v>18</v>
      </c>
      <c r="K22" s="209"/>
      <c r="L22" s="210"/>
    </row>
    <row r="23" spans="2:12" s="17" customFormat="1" ht="15.6" customHeight="1" x14ac:dyDescent="0.25">
      <c r="D23" s="232" t="s">
        <v>21</v>
      </c>
      <c r="E23" s="233"/>
      <c r="F23" s="121">
        <f>'6. Hankkeen rahoitus'!F15</f>
        <v>0</v>
      </c>
      <c r="G23" s="121">
        <f>'6. Hankkeen rahoitus'!G15</f>
        <v>0</v>
      </c>
      <c r="H23" s="121">
        <f>'6. Hankkeen rahoitus'!H15</f>
        <v>0</v>
      </c>
      <c r="I23" s="122">
        <f>SUM(F23:H23)</f>
        <v>0</v>
      </c>
      <c r="K23" s="57"/>
      <c r="L23" s="57"/>
    </row>
    <row r="24" spans="2:12" s="17" customFormat="1" ht="15.6" customHeight="1" thickBot="1" x14ac:dyDescent="0.3">
      <c r="D24" s="211" t="s">
        <v>71</v>
      </c>
      <c r="E24" s="212"/>
      <c r="F24" s="123">
        <f>'6. Hankkeen rahoitus'!F16</f>
        <v>0</v>
      </c>
      <c r="G24" s="123">
        <f>'6. Hankkeen rahoitus'!G16</f>
        <v>0</v>
      </c>
      <c r="H24" s="123">
        <f>'6. Hankkeen rahoitus'!H16</f>
        <v>0</v>
      </c>
      <c r="I24" s="124">
        <f>SUM(F24:H24)</f>
        <v>0</v>
      </c>
    </row>
    <row r="25" spans="2:12" s="17" customFormat="1" ht="15.6" customHeight="1" thickBot="1" x14ac:dyDescent="0.3">
      <c r="D25" s="216" t="s">
        <v>22</v>
      </c>
      <c r="E25" s="217"/>
      <c r="F25" s="125">
        <f>SUM(F23:F24)</f>
        <v>0</v>
      </c>
      <c r="G25" s="125">
        <f>SUM(G23:G24)</f>
        <v>0</v>
      </c>
      <c r="H25" s="125">
        <f>SUM(H23:H24)</f>
        <v>0</v>
      </c>
      <c r="I25" s="126">
        <f>SUM(I23:I24)</f>
        <v>0</v>
      </c>
    </row>
    <row r="26" spans="2:12" s="17" customFormat="1" x14ac:dyDescent="0.25"/>
    <row r="27" spans="2:12" s="17" customFormat="1" x14ac:dyDescent="0.25"/>
    <row r="28" spans="2:12" s="17" customFormat="1" x14ac:dyDescent="0.25">
      <c r="F28" s="104"/>
      <c r="G28" s="104"/>
      <c r="H28" s="104"/>
    </row>
    <row r="29" spans="2:12" s="17" customFormat="1" x14ac:dyDescent="0.25"/>
    <row r="30" spans="2:12" s="17" customFormat="1" x14ac:dyDescent="0.25"/>
    <row r="31" spans="2:12" s="17" customFormat="1" x14ac:dyDescent="0.25"/>
    <row r="32" spans="2:12" s="17" customFormat="1" x14ac:dyDescent="0.25"/>
    <row r="33" spans="6:8" s="17" customFormat="1" x14ac:dyDescent="0.25"/>
    <row r="34" spans="6:8" s="17" customFormat="1" x14ac:dyDescent="0.25"/>
    <row r="35" spans="6:8" s="17" customFormat="1" x14ac:dyDescent="0.25">
      <c r="F35" s="104"/>
      <c r="G35" s="104"/>
      <c r="H35" s="104"/>
    </row>
    <row r="36" spans="6:8" s="17" customFormat="1" x14ac:dyDescent="0.25"/>
    <row r="37" spans="6:8" s="17" customFormat="1" x14ac:dyDescent="0.25"/>
  </sheetData>
  <sheetProtection algorithmName="SHA-512" hashValue="z91kWOf7ceOTHQD2LfveegJq2F69TkLEUkFgoPLrRogCWeY0GJMXqx6TkvxwUtd5g45PNbzLJo+cRs1j1p5GKw==" saltValue="P8AjR7Q8P+f3kW2BLvpEqg==" spinCount="100000" sheet="1" objects="1" scenarios="1"/>
  <mergeCells count="18">
    <mergeCell ref="C2:D4"/>
    <mergeCell ref="D25:E25"/>
    <mergeCell ref="B9:C10"/>
    <mergeCell ref="B11:C11"/>
    <mergeCell ref="B12:C12"/>
    <mergeCell ref="B13:C13"/>
    <mergeCell ref="B14:C14"/>
    <mergeCell ref="B15:C15"/>
    <mergeCell ref="B16:C16"/>
    <mergeCell ref="D21:E22"/>
    <mergeCell ref="D23:E23"/>
    <mergeCell ref="D19:E19"/>
    <mergeCell ref="D9:E9"/>
    <mergeCell ref="H9:I9"/>
    <mergeCell ref="J9:K9"/>
    <mergeCell ref="K21:L22"/>
    <mergeCell ref="D24:E24"/>
    <mergeCell ref="F9:G9"/>
  </mergeCells>
  <conditionalFormatting sqref="F4">
    <cfRule type="containsText" dxfId="17" priority="1" operator="containsText" text="Hankkeen rahoitus ei vastaa kokonaiskustannuksia">
      <formula>NOT(ISERROR(SEARCH("Hankkeen rahoitus ei vastaa kokonaiskustannuksia",F4)))</formula>
    </cfRule>
    <cfRule type="containsText" dxfId="16" priority="2" operator="containsText" text="OK">
      <formula>NOT(ISERROR(SEARCH("OK",F4)))</formula>
    </cfRule>
  </conditionalFormatting>
  <hyperlinks>
    <hyperlink ref="F4" location="Etusivu!A1" display="Etusivulle" xr:uid="{C3CB374F-5714-EF43-BFBA-6B9F76DDB3A4}"/>
  </hyperlinks>
  <pageMargins left="0.7" right="0.7" top="0.75" bottom="0.75" header="0.1" footer="0.3"/>
  <pageSetup paperSize="9" scale="45" fitToHeight="0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A6E8-04C7-4EB7-8428-BBB767967D10}">
  <sheetPr codeName="Sheet3">
    <pageSetUpPr fitToPage="1"/>
  </sheetPr>
  <dimension ref="B1:R45"/>
  <sheetViews>
    <sheetView zoomScale="70" zoomScaleNormal="70" workbookViewId="0">
      <selection activeCell="B21" sqref="B21:C21"/>
    </sheetView>
  </sheetViews>
  <sheetFormatPr defaultColWidth="8.88671875" defaultRowHeight="13.2" x14ac:dyDescent="0.25"/>
  <cols>
    <col min="1" max="1" width="2.88671875" style="8" customWidth="1"/>
    <col min="2" max="2" width="13.6640625" style="8" customWidth="1"/>
    <col min="3" max="3" width="23.6640625" style="8" customWidth="1"/>
    <col min="4" max="4" width="17.6640625" style="8" customWidth="1"/>
    <col min="5" max="5" width="14.77734375" style="8" customWidth="1"/>
    <col min="6" max="6" width="18.21875" style="8" customWidth="1"/>
    <col min="7" max="7" width="15.21875" style="8" customWidth="1"/>
    <col min="8" max="8" width="18.77734375" style="8" customWidth="1"/>
    <col min="9" max="9" width="16.6640625" style="8" customWidth="1"/>
    <col min="10" max="10" width="18.6640625" style="8" customWidth="1"/>
    <col min="11" max="11" width="14.77734375" style="8" customWidth="1"/>
    <col min="12" max="12" width="17.88671875" style="8" customWidth="1"/>
    <col min="13" max="13" width="16.6640625" style="8" customWidth="1"/>
    <col min="14" max="14" width="18.33203125" style="8" customWidth="1"/>
    <col min="15" max="15" width="18.109375" style="8" customWidth="1"/>
    <col min="16" max="16" width="16.6640625" style="8" customWidth="1"/>
    <col min="17" max="17" width="18.109375" style="8" customWidth="1"/>
    <col min="18" max="18" width="18.33203125" style="8" customWidth="1"/>
    <col min="19" max="16384" width="8.88671875" style="8"/>
  </cols>
  <sheetData>
    <row r="1" spans="2:12" s="49" customFormat="1" ht="17.399999999999999" customHeight="1" x14ac:dyDescent="0.25"/>
    <row r="2" spans="2:12" s="49" customFormat="1" ht="17.399999999999999" customHeight="1" x14ac:dyDescent="0.25">
      <c r="C2" s="215" t="str">
        <f>UPPER("Palkkakustannukset")</f>
        <v>PALKKAKUSTANNUKSET</v>
      </c>
      <c r="D2" s="215"/>
      <c r="G2" s="50"/>
    </row>
    <row r="3" spans="2:12" s="49" customFormat="1" ht="17.399999999999999" customHeight="1" x14ac:dyDescent="0.25">
      <c r="C3" s="215"/>
      <c r="D3" s="215"/>
      <c r="G3" s="50"/>
    </row>
    <row r="4" spans="2:12" s="49" customFormat="1" ht="30" customHeight="1" x14ac:dyDescent="0.25">
      <c r="C4" s="215"/>
      <c r="D4" s="215"/>
      <c r="E4" s="56" t="s">
        <v>13</v>
      </c>
      <c r="G4" s="50"/>
    </row>
    <row r="5" spans="2:12" s="49" customFormat="1" ht="12.9" customHeight="1" x14ac:dyDescent="0.25">
      <c r="C5" s="51"/>
      <c r="D5" s="51"/>
      <c r="F5" s="52"/>
      <c r="G5" s="50"/>
    </row>
    <row r="6" spans="2:12" s="10" customFormat="1" ht="17.399999999999999" customHeight="1" x14ac:dyDescent="0.25">
      <c r="D6" s="36"/>
      <c r="E6" s="16"/>
      <c r="F6" s="19"/>
      <c r="G6" s="16"/>
    </row>
    <row r="7" spans="2:12" s="10" customFormat="1" ht="30" customHeight="1" x14ac:dyDescent="0.25">
      <c r="D7" s="276" t="s">
        <v>33</v>
      </c>
      <c r="E7" s="277"/>
      <c r="F7" s="277"/>
      <c r="G7" s="278"/>
    </row>
    <row r="8" spans="2:12" s="10" customFormat="1" ht="17.399999999999999" customHeight="1" thickBot="1" x14ac:dyDescent="0.3">
      <c r="E8" s="16"/>
    </row>
    <row r="9" spans="2:12" s="10" customFormat="1" ht="16.95" customHeight="1" x14ac:dyDescent="0.25">
      <c r="B9" s="257" t="s">
        <v>34</v>
      </c>
      <c r="C9" s="258"/>
      <c r="D9" s="255" t="s">
        <v>45</v>
      </c>
      <c r="E9" s="205">
        <v>2027</v>
      </c>
      <c r="F9" s="206"/>
      <c r="G9" s="205">
        <v>2028</v>
      </c>
      <c r="H9" s="206"/>
      <c r="I9" s="205">
        <v>2029</v>
      </c>
      <c r="J9" s="206"/>
      <c r="K9" s="205" t="s">
        <v>15</v>
      </c>
      <c r="L9" s="206"/>
    </row>
    <row r="10" spans="2:12" s="10" customFormat="1" ht="30" customHeight="1" thickBot="1" x14ac:dyDescent="0.3">
      <c r="B10" s="259"/>
      <c r="C10" s="260"/>
      <c r="D10" s="256"/>
      <c r="E10" s="160" t="s">
        <v>16</v>
      </c>
      <c r="F10" s="161" t="s">
        <v>17</v>
      </c>
      <c r="G10" s="160" t="s">
        <v>16</v>
      </c>
      <c r="H10" s="161" t="s">
        <v>17</v>
      </c>
      <c r="I10" s="160" t="s">
        <v>16</v>
      </c>
      <c r="J10" s="161" t="s">
        <v>17</v>
      </c>
      <c r="K10" s="160" t="s">
        <v>18</v>
      </c>
      <c r="L10" s="161" t="s">
        <v>17</v>
      </c>
    </row>
    <row r="11" spans="2:12" s="10" customFormat="1" ht="15.6" customHeight="1" x14ac:dyDescent="0.25">
      <c r="B11" s="253" t="s">
        <v>46</v>
      </c>
      <c r="C11" s="254"/>
      <c r="D11" s="101"/>
      <c r="E11" s="127"/>
      <c r="F11" s="128"/>
      <c r="G11" s="127"/>
      <c r="H11" s="128"/>
      <c r="I11" s="127"/>
      <c r="J11" s="128"/>
      <c r="K11" s="192">
        <f t="shared" ref="K11:K19" si="0">SUM(E11+G11+I11)</f>
        <v>0</v>
      </c>
      <c r="L11" s="132">
        <f>F11+H11+J11</f>
        <v>0</v>
      </c>
    </row>
    <row r="12" spans="2:12" s="10" customFormat="1" ht="15.6" customHeight="1" x14ac:dyDescent="0.25">
      <c r="B12" s="265"/>
      <c r="C12" s="266"/>
      <c r="D12" s="101"/>
      <c r="E12" s="127"/>
      <c r="F12" s="128"/>
      <c r="G12" s="127"/>
      <c r="H12" s="128"/>
      <c r="I12" s="127"/>
      <c r="J12" s="128"/>
      <c r="K12" s="129">
        <f t="shared" si="0"/>
        <v>0</v>
      </c>
      <c r="L12" s="130">
        <f t="shared" ref="L12:L20" si="1">F12+H12+J12</f>
        <v>0</v>
      </c>
    </row>
    <row r="13" spans="2:12" s="10" customFormat="1" ht="15.6" customHeight="1" x14ac:dyDescent="0.25">
      <c r="B13" s="271"/>
      <c r="C13" s="272"/>
      <c r="D13" s="101"/>
      <c r="E13" s="127"/>
      <c r="F13" s="128"/>
      <c r="G13" s="127"/>
      <c r="H13" s="128"/>
      <c r="I13" s="127"/>
      <c r="J13" s="128"/>
      <c r="K13" s="129">
        <f t="shared" si="0"/>
        <v>0</v>
      </c>
      <c r="L13" s="130">
        <f t="shared" si="1"/>
        <v>0</v>
      </c>
    </row>
    <row r="14" spans="2:12" s="10" customFormat="1" ht="15.6" customHeight="1" x14ac:dyDescent="0.25">
      <c r="B14" s="271"/>
      <c r="C14" s="272"/>
      <c r="D14" s="101"/>
      <c r="E14" s="127"/>
      <c r="F14" s="128"/>
      <c r="G14" s="127"/>
      <c r="H14" s="128"/>
      <c r="I14" s="127"/>
      <c r="J14" s="128"/>
      <c r="K14" s="129">
        <f t="shared" si="0"/>
        <v>0</v>
      </c>
      <c r="L14" s="130">
        <f t="shared" si="1"/>
        <v>0</v>
      </c>
    </row>
    <row r="15" spans="2:12" s="10" customFormat="1" ht="15.6" customHeight="1" x14ac:dyDescent="0.25">
      <c r="B15" s="271"/>
      <c r="C15" s="272"/>
      <c r="D15" s="101"/>
      <c r="E15" s="127"/>
      <c r="F15" s="128"/>
      <c r="G15" s="127"/>
      <c r="H15" s="128"/>
      <c r="I15" s="127"/>
      <c r="J15" s="128"/>
      <c r="K15" s="129">
        <f t="shared" si="0"/>
        <v>0</v>
      </c>
      <c r="L15" s="130">
        <f t="shared" si="1"/>
        <v>0</v>
      </c>
    </row>
    <row r="16" spans="2:12" s="10" customFormat="1" ht="15.6" customHeight="1" x14ac:dyDescent="0.25">
      <c r="B16" s="271"/>
      <c r="C16" s="272"/>
      <c r="D16" s="101"/>
      <c r="E16" s="127"/>
      <c r="F16" s="128"/>
      <c r="G16" s="127"/>
      <c r="H16" s="128"/>
      <c r="I16" s="127"/>
      <c r="J16" s="128"/>
      <c r="K16" s="129">
        <f t="shared" si="0"/>
        <v>0</v>
      </c>
      <c r="L16" s="130">
        <f t="shared" si="1"/>
        <v>0</v>
      </c>
    </row>
    <row r="17" spans="2:18" s="10" customFormat="1" ht="15.6" customHeight="1" x14ac:dyDescent="0.25">
      <c r="B17" s="271"/>
      <c r="C17" s="272"/>
      <c r="D17" s="101"/>
      <c r="E17" s="127"/>
      <c r="F17" s="128"/>
      <c r="G17" s="127"/>
      <c r="H17" s="128"/>
      <c r="I17" s="127"/>
      <c r="J17" s="128"/>
      <c r="K17" s="129">
        <f t="shared" si="0"/>
        <v>0</v>
      </c>
      <c r="L17" s="130">
        <f t="shared" si="1"/>
        <v>0</v>
      </c>
    </row>
    <row r="18" spans="2:18" s="10" customFormat="1" ht="15.6" customHeight="1" x14ac:dyDescent="0.25">
      <c r="B18" s="271"/>
      <c r="C18" s="272"/>
      <c r="D18" s="101"/>
      <c r="E18" s="127"/>
      <c r="F18" s="128"/>
      <c r="G18" s="127"/>
      <c r="H18" s="128"/>
      <c r="I18" s="127"/>
      <c r="J18" s="128"/>
      <c r="K18" s="129">
        <f t="shared" si="0"/>
        <v>0</v>
      </c>
      <c r="L18" s="130">
        <f t="shared" si="1"/>
        <v>0</v>
      </c>
    </row>
    <row r="19" spans="2:18" s="10" customFormat="1" ht="15.6" customHeight="1" x14ac:dyDescent="0.25">
      <c r="B19" s="267"/>
      <c r="C19" s="268"/>
      <c r="D19" s="102"/>
      <c r="E19" s="133"/>
      <c r="F19" s="134"/>
      <c r="G19" s="133"/>
      <c r="H19" s="134"/>
      <c r="I19" s="133"/>
      <c r="J19" s="134"/>
      <c r="K19" s="131">
        <f t="shared" si="0"/>
        <v>0</v>
      </c>
      <c r="L19" s="130">
        <f t="shared" si="1"/>
        <v>0</v>
      </c>
    </row>
    <row r="20" spans="2:18" s="10" customFormat="1" ht="15.6" customHeight="1" thickBot="1" x14ac:dyDescent="0.3">
      <c r="B20" s="269"/>
      <c r="C20" s="270"/>
      <c r="D20" s="190"/>
      <c r="E20" s="154"/>
      <c r="F20" s="191"/>
      <c r="G20" s="154"/>
      <c r="H20" s="191"/>
      <c r="I20" s="154"/>
      <c r="J20" s="191"/>
      <c r="K20" s="164">
        <f>SUM(E20+G20+I20)</f>
        <v>0</v>
      </c>
      <c r="L20" s="156">
        <f t="shared" si="1"/>
        <v>0</v>
      </c>
      <c r="M20" s="103"/>
    </row>
    <row r="21" spans="2:18" s="10" customFormat="1" ht="15.6" customHeight="1" thickBot="1" x14ac:dyDescent="0.3">
      <c r="B21" s="261" t="s">
        <v>20</v>
      </c>
      <c r="C21" s="262"/>
      <c r="D21" s="157">
        <f t="shared" ref="D21:L21" si="2">SUM(D11:D20)</f>
        <v>0</v>
      </c>
      <c r="E21" s="158">
        <f t="shared" si="2"/>
        <v>0</v>
      </c>
      <c r="F21" s="159">
        <f t="shared" si="2"/>
        <v>0</v>
      </c>
      <c r="G21" s="158">
        <f t="shared" si="2"/>
        <v>0</v>
      </c>
      <c r="H21" s="159">
        <f t="shared" si="2"/>
        <v>0</v>
      </c>
      <c r="I21" s="158">
        <f t="shared" si="2"/>
        <v>0</v>
      </c>
      <c r="J21" s="159">
        <f t="shared" si="2"/>
        <v>0</v>
      </c>
      <c r="K21" s="158">
        <f t="shared" si="2"/>
        <v>0</v>
      </c>
      <c r="L21" s="158">
        <f t="shared" si="2"/>
        <v>0</v>
      </c>
    </row>
    <row r="22" spans="2:18" s="10" customFormat="1" x14ac:dyDescent="0.25">
      <c r="B22" s="11"/>
      <c r="C22" s="11"/>
      <c r="D22" s="11"/>
    </row>
    <row r="23" spans="2:18" s="10" customFormat="1" ht="24.6" customHeight="1" x14ac:dyDescent="0.25">
      <c r="B23" s="11"/>
      <c r="D23" s="12" t="s">
        <v>23</v>
      </c>
      <c r="E23" s="263" t="str">
        <f>IF(E21&gt;=F21,"OK","Innovaatiorahaston osuus ei voi olla suurempi kuin vuosittainen kulu")</f>
        <v>OK</v>
      </c>
      <c r="F23" s="264"/>
      <c r="G23" s="263" t="str">
        <f>IF(G21&gt;=H21,"OK","Innovaatiorahaston osuus ei voi olla suurempi kuin vuosittainen kulu")</f>
        <v>OK</v>
      </c>
      <c r="H23" s="264"/>
      <c r="I23" s="263" t="str">
        <f>IF(I21&gt;=J21,"OK","Innovaatiorahaston osuus ei voi olla suurempi kuin vuosittainen kulu")</f>
        <v>OK</v>
      </c>
      <c r="J23" s="264"/>
      <c r="K23" s="252"/>
      <c r="L23" s="252"/>
    </row>
    <row r="24" spans="2:18" s="10" customFormat="1" ht="15.6" customHeight="1" thickBot="1" x14ac:dyDescent="0.3">
      <c r="B24" s="11"/>
      <c r="C24" s="11"/>
      <c r="D24" s="11"/>
      <c r="E24" s="13"/>
      <c r="F24" s="13"/>
      <c r="G24" s="13"/>
      <c r="H24" s="13"/>
      <c r="I24" s="13"/>
      <c r="J24" s="13"/>
      <c r="K24" s="13"/>
      <c r="L24" s="13"/>
      <c r="M24" s="14"/>
      <c r="N24" s="14"/>
      <c r="O24" s="14"/>
      <c r="P24" s="14"/>
      <c r="Q24" s="14"/>
      <c r="R24" s="14"/>
    </row>
    <row r="25" spans="2:18" s="10" customFormat="1" ht="34.950000000000003" customHeight="1" thickBot="1" x14ac:dyDescent="0.3">
      <c r="E25" s="273" t="s">
        <v>66</v>
      </c>
      <c r="F25" s="274"/>
      <c r="G25" s="274"/>
      <c r="H25" s="274"/>
      <c r="I25" s="274"/>
      <c r="J25" s="275"/>
    </row>
    <row r="26" spans="2:18" s="10" customFormat="1" ht="16.95" customHeight="1" x14ac:dyDescent="0.25">
      <c r="E26" s="241" t="s">
        <v>46</v>
      </c>
      <c r="F26" s="242"/>
      <c r="G26" s="238"/>
      <c r="H26" s="239"/>
      <c r="I26" s="239"/>
      <c r="J26" s="240"/>
    </row>
    <row r="27" spans="2:18" s="10" customFormat="1" ht="16.95" customHeight="1" x14ac:dyDescent="0.25">
      <c r="E27" s="243"/>
      <c r="F27" s="244"/>
      <c r="G27" s="248"/>
      <c r="H27" s="249"/>
      <c r="I27" s="249"/>
      <c r="J27" s="244"/>
    </row>
    <row r="28" spans="2:18" s="10" customFormat="1" ht="16.95" customHeight="1" x14ac:dyDescent="0.25">
      <c r="E28" s="245"/>
      <c r="F28" s="237"/>
      <c r="G28" s="235"/>
      <c r="H28" s="236"/>
      <c r="I28" s="236"/>
      <c r="J28" s="237"/>
    </row>
    <row r="29" spans="2:18" s="10" customFormat="1" ht="16.95" customHeight="1" x14ac:dyDescent="0.25">
      <c r="E29" s="245"/>
      <c r="F29" s="237"/>
      <c r="G29" s="235"/>
      <c r="H29" s="236"/>
      <c r="I29" s="236"/>
      <c r="J29" s="237"/>
    </row>
    <row r="30" spans="2:18" s="10" customFormat="1" ht="16.95" customHeight="1" x14ac:dyDescent="0.25">
      <c r="E30" s="245"/>
      <c r="F30" s="237"/>
      <c r="G30" s="235"/>
      <c r="H30" s="236"/>
      <c r="I30" s="236"/>
      <c r="J30" s="237"/>
    </row>
    <row r="31" spans="2:18" s="10" customFormat="1" ht="16.95" customHeight="1" x14ac:dyDescent="0.25">
      <c r="E31" s="245"/>
      <c r="F31" s="237"/>
      <c r="G31" s="235"/>
      <c r="H31" s="236"/>
      <c r="I31" s="236"/>
      <c r="J31" s="237"/>
    </row>
    <row r="32" spans="2:18" s="10" customFormat="1" ht="16.95" customHeight="1" x14ac:dyDescent="0.25">
      <c r="E32" s="245"/>
      <c r="F32" s="237"/>
      <c r="G32" s="235"/>
      <c r="H32" s="236"/>
      <c r="I32" s="236"/>
      <c r="J32" s="237"/>
    </row>
    <row r="33" spans="5:10" s="10" customFormat="1" ht="16.95" customHeight="1" x14ac:dyDescent="0.25">
      <c r="E33" s="245"/>
      <c r="F33" s="237"/>
      <c r="G33" s="235"/>
      <c r="H33" s="236"/>
      <c r="I33" s="236"/>
      <c r="J33" s="237"/>
    </row>
    <row r="34" spans="5:10" s="10" customFormat="1" ht="16.95" customHeight="1" x14ac:dyDescent="0.25">
      <c r="E34" s="245"/>
      <c r="F34" s="237"/>
      <c r="G34" s="235"/>
      <c r="H34" s="236"/>
      <c r="I34" s="236"/>
      <c r="J34" s="237"/>
    </row>
    <row r="35" spans="5:10" s="10" customFormat="1" ht="16.95" customHeight="1" thickBot="1" x14ac:dyDescent="0.3">
      <c r="E35" s="246"/>
      <c r="F35" s="247"/>
      <c r="G35" s="250"/>
      <c r="H35" s="251"/>
      <c r="I35" s="251"/>
      <c r="J35" s="247"/>
    </row>
    <row r="36" spans="5:10" s="10" customFormat="1" ht="13.2" customHeight="1" x14ac:dyDescent="0.25"/>
    <row r="37" spans="5:10" s="10" customFormat="1" ht="13.2" customHeight="1" x14ac:dyDescent="0.25"/>
    <row r="38" spans="5:10" s="10" customFormat="1" ht="13.2" customHeight="1" x14ac:dyDescent="0.25"/>
    <row r="39" spans="5:10" s="10" customFormat="1" ht="13.2" customHeight="1" x14ac:dyDescent="0.25"/>
    <row r="40" spans="5:10" s="10" customFormat="1" ht="13.2" customHeight="1" x14ac:dyDescent="0.25"/>
    <row r="41" spans="5:10" s="10" customFormat="1" ht="13.2" customHeight="1" x14ac:dyDescent="0.25"/>
    <row r="42" spans="5:10" s="10" customFormat="1" ht="13.2" customHeight="1" x14ac:dyDescent="0.25"/>
    <row r="43" spans="5:10" s="10" customFormat="1" ht="13.2" customHeight="1" x14ac:dyDescent="0.25"/>
    <row r="44" spans="5:10" s="10" customFormat="1" ht="13.2" customHeight="1" x14ac:dyDescent="0.25"/>
    <row r="45" spans="5:10" s="10" customFormat="1" ht="13.2" customHeight="1" x14ac:dyDescent="0.25"/>
  </sheetData>
  <sheetProtection algorithmName="SHA-512" hashValue="5TaBSUEJJSdJ9/kC99EgJum86rZs8IdxBtVhfdO89K6F3sE4ipGwTwxv/G7jPGu7rxEITg6VUkhl8vv7z/Nz0A==" saltValue="Ua9HOI6W8In/xfeRmVfz0Q==" spinCount="100000" sheet="1" objects="1" scenarios="1"/>
  <mergeCells count="44">
    <mergeCell ref="B14:C14"/>
    <mergeCell ref="B15:C15"/>
    <mergeCell ref="B16:C16"/>
    <mergeCell ref="K23:L23"/>
    <mergeCell ref="B11:C11"/>
    <mergeCell ref="D9:D10"/>
    <mergeCell ref="B9:C10"/>
    <mergeCell ref="K9:L9"/>
    <mergeCell ref="B21:C21"/>
    <mergeCell ref="E9:F9"/>
    <mergeCell ref="G9:H9"/>
    <mergeCell ref="I9:J9"/>
    <mergeCell ref="E23:F23"/>
    <mergeCell ref="G23:H23"/>
    <mergeCell ref="B12:C12"/>
    <mergeCell ref="B19:C19"/>
    <mergeCell ref="B20:C20"/>
    <mergeCell ref="I23:J23"/>
    <mergeCell ref="B17:C17"/>
    <mergeCell ref="E32:F32"/>
    <mergeCell ref="E34:F34"/>
    <mergeCell ref="E33:F33"/>
    <mergeCell ref="E35:F35"/>
    <mergeCell ref="G27:J27"/>
    <mergeCell ref="G33:J33"/>
    <mergeCell ref="G34:J34"/>
    <mergeCell ref="G35:J35"/>
    <mergeCell ref="G32:J32"/>
    <mergeCell ref="C2:D4"/>
    <mergeCell ref="G28:J28"/>
    <mergeCell ref="G29:J29"/>
    <mergeCell ref="G30:J30"/>
    <mergeCell ref="G31:J31"/>
    <mergeCell ref="G26:J26"/>
    <mergeCell ref="E26:F26"/>
    <mergeCell ref="E27:F27"/>
    <mergeCell ref="E28:F28"/>
    <mergeCell ref="E29:F29"/>
    <mergeCell ref="E30:F30"/>
    <mergeCell ref="E31:F31"/>
    <mergeCell ref="B18:C18"/>
    <mergeCell ref="E25:J25"/>
    <mergeCell ref="D7:G7"/>
    <mergeCell ref="B13:C13"/>
  </mergeCells>
  <conditionalFormatting sqref="E23 G23 I23">
    <cfRule type="containsText" dxfId="15" priority="4" operator="containsText" text="OK">
      <formula>NOT(ISERROR(SEARCH("OK",E23)))</formula>
    </cfRule>
    <cfRule type="containsText" dxfId="14" priority="16" operator="containsText" text="Innovaatiorahaston osuus ei voi olla suurempi kuin vuosittainen kulu">
      <formula>NOT(ISERROR(SEARCH("Innovaatiorahaston osuus ei voi olla suurempi kuin vuosittainen kulu",E23)))</formula>
    </cfRule>
  </conditionalFormatting>
  <hyperlinks>
    <hyperlink ref="C5" location="Etusivu!A1" display="Etusivulle" xr:uid="{D2E44567-C542-7D49-ABD8-6A040CDEBEAE}"/>
    <hyperlink ref="E4" location="Etusivu!A1" display="Etusivulle" xr:uid="{799AFC7F-BEE6-514D-AA04-9BF4A5E40C06}"/>
  </hyperlinks>
  <pageMargins left="0.7" right="0.7" top="0.75" bottom="0.75" header="0.3" footer="0.3"/>
  <pageSetup paperSize="9" scale="39" fitToHeight="0" pageOrder="overThenDown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2F4B-5961-4563-9297-3634207439DB}">
  <sheetPr codeName="Sheet4"/>
  <dimension ref="A1:K65"/>
  <sheetViews>
    <sheetView topLeftCell="A6" zoomScale="85" zoomScaleNormal="85" workbookViewId="0">
      <selection activeCell="B6" sqref="B6"/>
    </sheetView>
  </sheetViews>
  <sheetFormatPr defaultColWidth="8.88671875" defaultRowHeight="13.2" x14ac:dyDescent="0.25"/>
  <cols>
    <col min="1" max="1" width="2.88671875" style="8" customWidth="1"/>
    <col min="2" max="2" width="13.6640625" style="8" customWidth="1"/>
    <col min="3" max="3" width="23.6640625" style="8" customWidth="1"/>
    <col min="4" max="4" width="16.6640625" style="8" customWidth="1"/>
    <col min="5" max="5" width="17.77734375" style="8" customWidth="1"/>
    <col min="6" max="6" width="17.21875" style="8" customWidth="1"/>
    <col min="7" max="7" width="18.109375" style="8" customWidth="1"/>
    <col min="8" max="8" width="18.44140625" style="8" customWidth="1"/>
    <col min="9" max="9" width="18.88671875" style="8" customWidth="1"/>
    <col min="10" max="10" width="16.6640625" style="8" customWidth="1"/>
    <col min="11" max="11" width="18.5546875" style="8" customWidth="1"/>
    <col min="12" max="12" width="18.33203125" style="8" customWidth="1"/>
    <col min="13" max="13" width="16.6640625" style="8" customWidth="1"/>
    <col min="14" max="14" width="18.109375" style="8" customWidth="1"/>
    <col min="15" max="15" width="18.33203125" style="8" customWidth="1"/>
    <col min="16" max="16384" width="8.88671875" style="8"/>
  </cols>
  <sheetData>
    <row r="1" spans="1:11" s="46" customFormat="1" ht="13.8" x14ac:dyDescent="0.25">
      <c r="A1" s="42"/>
      <c r="B1" s="42"/>
      <c r="C1" s="42"/>
      <c r="D1" s="42"/>
      <c r="E1" s="42"/>
      <c r="F1" s="42"/>
    </row>
    <row r="2" spans="1:11" s="46" customFormat="1" ht="17.100000000000001" customHeight="1" x14ac:dyDescent="0.25">
      <c r="A2" s="42"/>
      <c r="B2" s="42"/>
      <c r="C2" s="215" t="str">
        <f>UPPER("Ostopalvelut ja hankinnat")</f>
        <v>OSTOPALVELUT JA HANKINNAT</v>
      </c>
      <c r="D2" s="215"/>
      <c r="E2" s="42"/>
      <c r="F2" s="42"/>
    </row>
    <row r="3" spans="1:11" s="46" customFormat="1" ht="17.100000000000001" customHeight="1" x14ac:dyDescent="0.25">
      <c r="A3" s="42"/>
      <c r="B3" s="44"/>
      <c r="C3" s="215"/>
      <c r="D3" s="215"/>
      <c r="E3" s="42"/>
      <c r="F3" s="42"/>
    </row>
    <row r="4" spans="1:11" s="46" customFormat="1" ht="30" customHeight="1" x14ac:dyDescent="0.25">
      <c r="A4" s="42"/>
      <c r="B4" s="44"/>
      <c r="C4" s="215"/>
      <c r="D4" s="215"/>
      <c r="E4" s="42"/>
      <c r="F4" s="56" t="s">
        <v>13</v>
      </c>
    </row>
    <row r="5" spans="1:11" s="46" customFormat="1" ht="12.9" customHeight="1" x14ac:dyDescent="0.25">
      <c r="A5" s="42"/>
      <c r="B5" s="44"/>
      <c r="C5" s="44"/>
      <c r="D5" s="45"/>
      <c r="E5" s="45"/>
      <c r="F5" s="45"/>
    </row>
    <row r="6" spans="1:11" s="10" customFormat="1" ht="17.399999999999999" customHeight="1" x14ac:dyDescent="0.25"/>
    <row r="7" spans="1:11" s="10" customFormat="1" ht="17.399999999999999" customHeight="1" x14ac:dyDescent="0.25">
      <c r="B7" s="31"/>
      <c r="C7" s="29"/>
      <c r="D7" s="306" t="s">
        <v>29</v>
      </c>
      <c r="E7" s="307"/>
      <c r="F7" s="307"/>
      <c r="G7" s="307"/>
      <c r="H7" s="307"/>
      <c r="I7" s="308"/>
    </row>
    <row r="8" spans="1:11" s="10" customFormat="1" ht="17.399999999999999" customHeight="1" x14ac:dyDescent="0.25">
      <c r="B8" s="16"/>
      <c r="D8" s="309"/>
      <c r="E8" s="310"/>
      <c r="F8" s="310"/>
      <c r="G8" s="310"/>
      <c r="H8" s="310"/>
      <c r="I8" s="311"/>
      <c r="J8" s="32"/>
      <c r="K8" s="32"/>
    </row>
    <row r="9" spans="1:11" s="10" customFormat="1" ht="17.399999999999999" customHeight="1" x14ac:dyDescent="0.25">
      <c r="B9" s="16"/>
      <c r="C9" s="30"/>
      <c r="D9" s="309"/>
      <c r="E9" s="310"/>
      <c r="F9" s="310"/>
      <c r="G9" s="310"/>
      <c r="H9" s="310"/>
      <c r="I9" s="311"/>
      <c r="J9" s="32"/>
      <c r="K9" s="32"/>
    </row>
    <row r="10" spans="1:11" s="10" customFormat="1" ht="17.399999999999999" customHeight="1" x14ac:dyDescent="0.25">
      <c r="B10" s="16"/>
      <c r="D10" s="309"/>
      <c r="E10" s="310"/>
      <c r="F10" s="310"/>
      <c r="G10" s="310"/>
      <c r="H10" s="310"/>
      <c r="I10" s="311"/>
      <c r="J10" s="32"/>
      <c r="K10" s="32"/>
    </row>
    <row r="11" spans="1:11" s="10" customFormat="1" ht="17.399999999999999" customHeight="1" x14ac:dyDescent="0.25">
      <c r="B11" s="16"/>
      <c r="C11" s="16"/>
      <c r="D11" s="309"/>
      <c r="E11" s="310"/>
      <c r="F11" s="310"/>
      <c r="G11" s="310"/>
      <c r="H11" s="310"/>
      <c r="I11" s="311"/>
      <c r="J11" s="32"/>
      <c r="K11" s="32"/>
    </row>
    <row r="12" spans="1:11" s="10" customFormat="1" ht="17.399999999999999" customHeight="1" x14ac:dyDescent="0.25">
      <c r="B12" s="16"/>
      <c r="C12" s="16"/>
      <c r="D12" s="309"/>
      <c r="E12" s="310"/>
      <c r="F12" s="310"/>
      <c r="G12" s="310"/>
      <c r="H12" s="310"/>
      <c r="I12" s="311"/>
      <c r="J12" s="32"/>
      <c r="K12" s="32"/>
    </row>
    <row r="13" spans="1:11" s="10" customFormat="1" ht="17.100000000000001" customHeight="1" x14ac:dyDescent="0.25">
      <c r="B13" s="16"/>
      <c r="C13" s="16"/>
      <c r="D13" s="312"/>
      <c r="E13" s="313"/>
      <c r="F13" s="313"/>
      <c r="G13" s="313"/>
      <c r="H13" s="313"/>
      <c r="I13" s="314"/>
      <c r="J13" s="32"/>
      <c r="K13" s="32"/>
    </row>
    <row r="14" spans="1:11" s="10" customFormat="1" ht="17.399999999999999" customHeight="1" thickBot="1" x14ac:dyDescent="0.3"/>
    <row r="15" spans="1:11" s="10" customFormat="1" ht="16.95" customHeight="1" x14ac:dyDescent="0.25">
      <c r="B15" s="294" t="s">
        <v>24</v>
      </c>
      <c r="C15" s="295"/>
      <c r="D15" s="290">
        <v>2027</v>
      </c>
      <c r="E15" s="291"/>
      <c r="F15" s="290">
        <v>2028</v>
      </c>
      <c r="G15" s="291"/>
      <c r="H15" s="290">
        <v>2029</v>
      </c>
      <c r="I15" s="291"/>
      <c r="J15" s="290" t="s">
        <v>15</v>
      </c>
      <c r="K15" s="291"/>
    </row>
    <row r="16" spans="1:11" s="10" customFormat="1" ht="30" customHeight="1" thickBot="1" x14ac:dyDescent="0.3">
      <c r="B16" s="296"/>
      <c r="C16" s="297"/>
      <c r="D16" s="179" t="s">
        <v>16</v>
      </c>
      <c r="E16" s="180" t="s">
        <v>17</v>
      </c>
      <c r="F16" s="181" t="s">
        <v>16</v>
      </c>
      <c r="G16" s="182" t="s">
        <v>17</v>
      </c>
      <c r="H16" s="181" t="s">
        <v>16</v>
      </c>
      <c r="I16" s="180" t="s">
        <v>17</v>
      </c>
      <c r="J16" s="179" t="s">
        <v>18</v>
      </c>
      <c r="K16" s="183" t="s">
        <v>17</v>
      </c>
    </row>
    <row r="17" spans="2:11" s="10" customFormat="1" ht="17.100000000000001" customHeight="1" x14ac:dyDescent="0.25">
      <c r="B17" s="298" t="s">
        <v>35</v>
      </c>
      <c r="C17" s="299"/>
      <c r="D17" s="174"/>
      <c r="E17" s="175"/>
      <c r="F17" s="176"/>
      <c r="G17" s="175"/>
      <c r="H17" s="174"/>
      <c r="I17" s="175"/>
      <c r="J17" s="177">
        <f>SUM(D17+F17+H17)</f>
        <v>0</v>
      </c>
      <c r="K17" s="178">
        <f>E17+G17+I17</f>
        <v>0</v>
      </c>
    </row>
    <row r="18" spans="2:11" s="10" customFormat="1" ht="17.100000000000001" customHeight="1" x14ac:dyDescent="0.25">
      <c r="B18" s="300" t="s">
        <v>36</v>
      </c>
      <c r="C18" s="301"/>
      <c r="D18" s="135"/>
      <c r="E18" s="136"/>
      <c r="F18" s="137"/>
      <c r="G18" s="136"/>
      <c r="H18" s="135"/>
      <c r="I18" s="136"/>
      <c r="J18" s="138">
        <f t="shared" ref="J18:J26" si="0">SUM(D18+F18+H18)</f>
        <v>0</v>
      </c>
      <c r="K18" s="139">
        <f t="shared" ref="K18:K26" si="1">E18+G18+I18</f>
        <v>0</v>
      </c>
    </row>
    <row r="19" spans="2:11" s="10" customFormat="1" ht="17.100000000000001" customHeight="1" x14ac:dyDescent="0.25">
      <c r="B19" s="300" t="s">
        <v>37</v>
      </c>
      <c r="C19" s="301"/>
      <c r="D19" s="135"/>
      <c r="E19" s="136"/>
      <c r="F19" s="137"/>
      <c r="G19" s="136"/>
      <c r="H19" s="135"/>
      <c r="I19" s="136"/>
      <c r="J19" s="138">
        <f t="shared" si="0"/>
        <v>0</v>
      </c>
      <c r="K19" s="139">
        <f t="shared" si="1"/>
        <v>0</v>
      </c>
    </row>
    <row r="20" spans="2:11" s="10" customFormat="1" ht="17.100000000000001" customHeight="1" x14ac:dyDescent="0.25">
      <c r="B20" s="300" t="s">
        <v>38</v>
      </c>
      <c r="C20" s="301"/>
      <c r="D20" s="135"/>
      <c r="E20" s="136"/>
      <c r="F20" s="137"/>
      <c r="G20" s="136"/>
      <c r="H20" s="135"/>
      <c r="I20" s="136"/>
      <c r="J20" s="138">
        <f t="shared" si="0"/>
        <v>0</v>
      </c>
      <c r="K20" s="139">
        <f t="shared" si="1"/>
        <v>0</v>
      </c>
    </row>
    <row r="21" spans="2:11" s="10" customFormat="1" ht="17.100000000000001" customHeight="1" x14ac:dyDescent="0.25">
      <c r="B21" s="300" t="s">
        <v>39</v>
      </c>
      <c r="C21" s="301"/>
      <c r="D21" s="135"/>
      <c r="E21" s="136"/>
      <c r="F21" s="137"/>
      <c r="G21" s="136"/>
      <c r="H21" s="135"/>
      <c r="I21" s="136"/>
      <c r="J21" s="138">
        <f t="shared" si="0"/>
        <v>0</v>
      </c>
      <c r="K21" s="139">
        <f t="shared" si="1"/>
        <v>0</v>
      </c>
    </row>
    <row r="22" spans="2:11" s="10" customFormat="1" ht="17.100000000000001" customHeight="1" x14ac:dyDescent="0.25">
      <c r="B22" s="300" t="s">
        <v>40</v>
      </c>
      <c r="C22" s="301"/>
      <c r="D22" s="135"/>
      <c r="E22" s="136"/>
      <c r="F22" s="137"/>
      <c r="G22" s="136"/>
      <c r="H22" s="135"/>
      <c r="I22" s="136"/>
      <c r="J22" s="138">
        <f t="shared" si="0"/>
        <v>0</v>
      </c>
      <c r="K22" s="139">
        <f t="shared" si="1"/>
        <v>0</v>
      </c>
    </row>
    <row r="23" spans="2:11" s="10" customFormat="1" ht="17.100000000000001" customHeight="1" x14ac:dyDescent="0.25">
      <c r="B23" s="300" t="s">
        <v>41</v>
      </c>
      <c r="C23" s="301"/>
      <c r="D23" s="135"/>
      <c r="E23" s="136"/>
      <c r="F23" s="137"/>
      <c r="G23" s="136"/>
      <c r="H23" s="135"/>
      <c r="I23" s="136"/>
      <c r="J23" s="138">
        <f t="shared" si="0"/>
        <v>0</v>
      </c>
      <c r="K23" s="139">
        <f t="shared" si="1"/>
        <v>0</v>
      </c>
    </row>
    <row r="24" spans="2:11" s="10" customFormat="1" ht="17.100000000000001" customHeight="1" x14ac:dyDescent="0.25">
      <c r="B24" s="302" t="s">
        <v>42</v>
      </c>
      <c r="C24" s="303"/>
      <c r="D24" s="135"/>
      <c r="E24" s="136"/>
      <c r="F24" s="137"/>
      <c r="G24" s="136"/>
      <c r="H24" s="135"/>
      <c r="I24" s="136"/>
      <c r="J24" s="138">
        <f t="shared" si="0"/>
        <v>0</v>
      </c>
      <c r="K24" s="139">
        <f t="shared" si="1"/>
        <v>0</v>
      </c>
    </row>
    <row r="25" spans="2:11" s="10" customFormat="1" ht="17.100000000000001" customHeight="1" x14ac:dyDescent="0.25">
      <c r="B25" s="302" t="s">
        <v>43</v>
      </c>
      <c r="C25" s="303"/>
      <c r="D25" s="135"/>
      <c r="E25" s="136"/>
      <c r="F25" s="137"/>
      <c r="G25" s="136"/>
      <c r="H25" s="137"/>
      <c r="I25" s="136"/>
      <c r="J25" s="138">
        <f t="shared" si="0"/>
        <v>0</v>
      </c>
      <c r="K25" s="139">
        <f t="shared" si="1"/>
        <v>0</v>
      </c>
    </row>
    <row r="26" spans="2:11" s="10" customFormat="1" ht="17.100000000000001" customHeight="1" thickBot="1" x14ac:dyDescent="0.3">
      <c r="B26" s="304" t="s">
        <v>44</v>
      </c>
      <c r="C26" s="305"/>
      <c r="D26" s="165"/>
      <c r="E26" s="166"/>
      <c r="F26" s="167"/>
      <c r="G26" s="166"/>
      <c r="H26" s="165"/>
      <c r="I26" s="166"/>
      <c r="J26" s="168">
        <f t="shared" si="0"/>
        <v>0</v>
      </c>
      <c r="K26" s="169">
        <f t="shared" si="1"/>
        <v>0</v>
      </c>
    </row>
    <row r="27" spans="2:11" s="10" customFormat="1" ht="17.100000000000001" customHeight="1" thickBot="1" x14ac:dyDescent="0.3">
      <c r="B27" s="292" t="s">
        <v>20</v>
      </c>
      <c r="C27" s="293"/>
      <c r="D27" s="170">
        <f t="shared" ref="D27:J27" si="2">SUM(D17:D26)</f>
        <v>0</v>
      </c>
      <c r="E27" s="171">
        <f t="shared" si="2"/>
        <v>0</v>
      </c>
      <c r="F27" s="172">
        <f t="shared" si="2"/>
        <v>0</v>
      </c>
      <c r="G27" s="173">
        <f t="shared" si="2"/>
        <v>0</v>
      </c>
      <c r="H27" s="170">
        <f t="shared" si="2"/>
        <v>0</v>
      </c>
      <c r="I27" s="173">
        <f t="shared" si="2"/>
        <v>0</v>
      </c>
      <c r="J27" s="170">
        <f t="shared" si="2"/>
        <v>0</v>
      </c>
      <c r="K27" s="171">
        <f t="shared" ref="K27" si="3">+E27+G27+I27</f>
        <v>0</v>
      </c>
    </row>
    <row r="28" spans="2:11" s="10" customFormat="1" ht="17.100000000000001" customHeight="1" x14ac:dyDescent="0.25">
      <c r="B28" s="11"/>
    </row>
    <row r="29" spans="2:11" s="10" customFormat="1" ht="25.2" customHeight="1" x14ac:dyDescent="0.25">
      <c r="C29" s="12" t="s">
        <v>23</v>
      </c>
      <c r="D29" s="288" t="str">
        <f>IF(D27&gt;=E27,"OK","Innovaatiorahaston osuus ei voi olla suurempi kuin vuosittainen kulu")</f>
        <v>OK</v>
      </c>
      <c r="E29" s="289"/>
      <c r="F29" s="288" t="str">
        <f>IF(F27&gt;=G27,"OK","Innovaatiorahaston osuus ei voi olla suurempi kuin vuosittainen kulu")</f>
        <v>OK</v>
      </c>
      <c r="G29" s="289"/>
      <c r="H29" s="288" t="str">
        <f>IF(H27&gt;=I27,"OK","Innovaatiorahaston osuus ei voi olla suurempi kuin vuosittainen kulu")</f>
        <v>OK</v>
      </c>
      <c r="I29" s="289"/>
    </row>
    <row r="30" spans="2:11" s="10" customFormat="1" ht="17.100000000000001" customHeight="1" thickBot="1" x14ac:dyDescent="0.3">
      <c r="C30" s="34"/>
      <c r="D30" s="33"/>
      <c r="E30" s="33"/>
      <c r="F30" s="33"/>
      <c r="G30" s="33"/>
      <c r="H30" s="35"/>
      <c r="I30" s="35"/>
    </row>
    <row r="31" spans="2:11" s="10" customFormat="1" ht="19.95" customHeight="1" thickBot="1" x14ac:dyDescent="0.3">
      <c r="C31" s="34"/>
      <c r="D31" s="279" t="s">
        <v>47</v>
      </c>
      <c r="E31" s="280"/>
      <c r="F31" s="280"/>
      <c r="G31" s="280"/>
      <c r="H31" s="280"/>
      <c r="I31" s="281"/>
      <c r="J31" s="151"/>
    </row>
    <row r="32" spans="2:11" s="10" customFormat="1" ht="17.100000000000001" customHeight="1" x14ac:dyDescent="0.25">
      <c r="B32" s="29"/>
      <c r="C32" s="28"/>
      <c r="D32" s="163" t="s">
        <v>48</v>
      </c>
      <c r="E32" s="282"/>
      <c r="F32" s="282"/>
      <c r="G32" s="282"/>
      <c r="H32" s="282"/>
      <c r="I32" s="283"/>
      <c r="J32" s="58"/>
      <c r="K32" s="16"/>
    </row>
    <row r="33" spans="2:11" s="10" customFormat="1" ht="17.100000000000001" customHeight="1" x14ac:dyDescent="0.25">
      <c r="D33" s="162" t="s">
        <v>49</v>
      </c>
      <c r="E33" s="284"/>
      <c r="F33" s="284"/>
      <c r="G33" s="284"/>
      <c r="H33" s="284"/>
      <c r="I33" s="285"/>
      <c r="J33" s="58"/>
    </row>
    <row r="34" spans="2:11" s="10" customFormat="1" ht="17.100000000000001" customHeight="1" x14ac:dyDescent="0.25">
      <c r="B34" s="15"/>
      <c r="C34" s="15"/>
      <c r="D34" s="162" t="s">
        <v>51</v>
      </c>
      <c r="E34" s="286"/>
      <c r="F34" s="286"/>
      <c r="G34" s="286"/>
      <c r="H34" s="286"/>
      <c r="I34" s="287"/>
      <c r="J34" s="58"/>
      <c r="K34" s="15"/>
    </row>
    <row r="35" spans="2:11" s="10" customFormat="1" ht="17.100000000000001" customHeight="1" x14ac:dyDescent="0.25">
      <c r="B35" s="15"/>
      <c r="C35" s="15"/>
      <c r="D35" s="162" t="s">
        <v>52</v>
      </c>
      <c r="E35" s="286"/>
      <c r="F35" s="286"/>
      <c r="G35" s="286"/>
      <c r="H35" s="286"/>
      <c r="I35" s="287"/>
      <c r="J35" s="58"/>
      <c r="K35" s="15"/>
    </row>
    <row r="36" spans="2:11" s="10" customFormat="1" ht="17.100000000000001" customHeight="1" x14ac:dyDescent="0.25">
      <c r="B36" s="15"/>
      <c r="C36" s="15"/>
      <c r="D36" s="162" t="s">
        <v>53</v>
      </c>
      <c r="E36" s="286"/>
      <c r="F36" s="286"/>
      <c r="G36" s="286"/>
      <c r="H36" s="286"/>
      <c r="I36" s="287"/>
      <c r="J36" s="58"/>
      <c r="K36" s="15"/>
    </row>
    <row r="37" spans="2:11" s="10" customFormat="1" ht="17.100000000000001" customHeight="1" x14ac:dyDescent="0.25">
      <c r="B37" s="15"/>
      <c r="C37" s="15"/>
      <c r="D37" s="162" t="s">
        <v>54</v>
      </c>
      <c r="E37" s="286"/>
      <c r="F37" s="286"/>
      <c r="G37" s="286"/>
      <c r="H37" s="286"/>
      <c r="I37" s="287"/>
      <c r="J37" s="58"/>
      <c r="K37" s="15"/>
    </row>
    <row r="38" spans="2:11" s="10" customFormat="1" ht="16.95" customHeight="1" x14ac:dyDescent="0.25">
      <c r="D38" s="162" t="s">
        <v>55</v>
      </c>
      <c r="E38" s="286"/>
      <c r="F38" s="286"/>
      <c r="G38" s="286"/>
      <c r="H38" s="286"/>
      <c r="I38" s="287"/>
      <c r="J38" s="58"/>
      <c r="K38" s="15"/>
    </row>
    <row r="39" spans="2:11" s="10" customFormat="1" ht="17.100000000000001" customHeight="1" x14ac:dyDescent="0.25">
      <c r="D39" s="162" t="s">
        <v>56</v>
      </c>
      <c r="E39" s="286"/>
      <c r="F39" s="286"/>
      <c r="G39" s="286"/>
      <c r="H39" s="286"/>
      <c r="I39" s="287"/>
      <c r="J39" s="58"/>
      <c r="K39" s="15"/>
    </row>
    <row r="40" spans="2:11" s="10" customFormat="1" ht="17.100000000000001" customHeight="1" x14ac:dyDescent="0.25">
      <c r="D40" s="162" t="s">
        <v>57</v>
      </c>
      <c r="E40" s="286"/>
      <c r="F40" s="286"/>
      <c r="G40" s="286"/>
      <c r="H40" s="286"/>
      <c r="I40" s="287"/>
      <c r="J40" s="58"/>
      <c r="K40" s="15"/>
    </row>
    <row r="41" spans="2:11" s="10" customFormat="1" ht="17.100000000000001" customHeight="1" thickBot="1" x14ac:dyDescent="0.3">
      <c r="D41" s="187" t="s">
        <v>58</v>
      </c>
      <c r="E41" s="315"/>
      <c r="F41" s="315"/>
      <c r="G41" s="315"/>
      <c r="H41" s="315"/>
      <c r="I41" s="316"/>
      <c r="J41" s="58"/>
      <c r="K41" s="15"/>
    </row>
    <row r="42" spans="2:11" s="10" customFormat="1" ht="17.100000000000001" customHeight="1" x14ac:dyDescent="0.25">
      <c r="D42" s="58"/>
      <c r="E42" s="58"/>
      <c r="F42" s="58"/>
      <c r="G42" s="58"/>
      <c r="H42" s="58"/>
      <c r="I42" s="58"/>
      <c r="J42" s="58"/>
      <c r="K42" s="15"/>
    </row>
    <row r="43" spans="2:11" s="10" customFormat="1" ht="17.100000000000001" customHeight="1" x14ac:dyDescent="0.25">
      <c r="D43" s="58"/>
      <c r="E43" s="58"/>
      <c r="F43" s="58"/>
      <c r="G43" s="58"/>
      <c r="H43" s="58"/>
      <c r="I43" s="58"/>
      <c r="J43" s="58"/>
      <c r="K43" s="15"/>
    </row>
    <row r="44" spans="2:11" s="10" customFormat="1" ht="17.100000000000001" customHeight="1" x14ac:dyDescent="0.25">
      <c r="D44" s="58"/>
      <c r="E44" s="58"/>
      <c r="F44" s="58"/>
      <c r="G44" s="58"/>
      <c r="H44" s="58"/>
      <c r="I44" s="58"/>
      <c r="J44" s="58"/>
      <c r="K44" s="15"/>
    </row>
    <row r="45" spans="2:11" s="10" customFormat="1" ht="17.100000000000001" customHeight="1" x14ac:dyDescent="0.25">
      <c r="D45" s="58"/>
      <c r="E45" s="58"/>
      <c r="F45" s="58"/>
      <c r="G45" s="58"/>
      <c r="H45" s="58"/>
      <c r="I45" s="58"/>
      <c r="J45" s="58"/>
    </row>
    <row r="46" spans="2:11" s="10" customFormat="1" ht="17.100000000000001" customHeight="1" x14ac:dyDescent="0.25">
      <c r="D46" s="58"/>
      <c r="E46" s="58"/>
      <c r="F46" s="58"/>
      <c r="G46" s="58"/>
      <c r="H46" s="58"/>
      <c r="I46" s="58"/>
      <c r="J46" s="58"/>
    </row>
    <row r="47" spans="2:11" s="10" customFormat="1" ht="17.100000000000001" customHeight="1" x14ac:dyDescent="0.25">
      <c r="D47" s="58"/>
      <c r="E47" s="58"/>
      <c r="F47" s="58"/>
      <c r="G47" s="58"/>
      <c r="H47" s="58"/>
      <c r="I47" s="58"/>
      <c r="J47" s="58"/>
    </row>
    <row r="48" spans="2:11" s="10" customFormat="1" ht="17.100000000000001" customHeight="1" x14ac:dyDescent="0.25">
      <c r="D48" s="58"/>
      <c r="E48" s="58"/>
      <c r="F48" s="58"/>
      <c r="G48" s="58"/>
      <c r="H48" s="58"/>
      <c r="I48" s="58"/>
      <c r="J48" s="58"/>
    </row>
    <row r="49" spans="4:10" s="10" customFormat="1" ht="17.100000000000001" customHeight="1" x14ac:dyDescent="0.25">
      <c r="D49" s="58"/>
      <c r="E49" s="58"/>
      <c r="F49" s="58"/>
      <c r="G49" s="58"/>
      <c r="H49" s="58"/>
      <c r="I49" s="58"/>
      <c r="J49" s="58"/>
    </row>
    <row r="50" spans="4:10" s="10" customFormat="1" ht="17.100000000000001" customHeight="1" x14ac:dyDescent="0.25">
      <c r="D50" s="58"/>
      <c r="E50" s="58"/>
      <c r="F50" s="58"/>
      <c r="G50" s="58"/>
      <c r="H50" s="58"/>
      <c r="I50" s="58"/>
      <c r="J50" s="58"/>
    </row>
    <row r="51" spans="4:10" s="10" customFormat="1" ht="17.100000000000001" customHeight="1" x14ac:dyDescent="0.25">
      <c r="D51" s="58"/>
      <c r="E51" s="58"/>
      <c r="F51" s="58"/>
      <c r="G51" s="58"/>
      <c r="H51" s="58"/>
      <c r="I51" s="58"/>
      <c r="J51" s="58"/>
    </row>
    <row r="52" spans="4:10" s="10" customFormat="1" ht="17.100000000000001" customHeight="1" x14ac:dyDescent="0.25">
      <c r="D52" s="58"/>
      <c r="E52" s="58"/>
      <c r="F52" s="58"/>
      <c r="G52" s="58"/>
      <c r="H52" s="58"/>
      <c r="I52" s="58"/>
      <c r="J52" s="58"/>
    </row>
    <row r="53" spans="4:10" s="10" customFormat="1" ht="17.100000000000001" customHeight="1" x14ac:dyDescent="0.25"/>
    <row r="54" spans="4:10" s="10" customFormat="1" ht="17.100000000000001" customHeight="1" x14ac:dyDescent="0.25"/>
    <row r="55" spans="4:10" s="10" customFormat="1" x14ac:dyDescent="0.25"/>
    <row r="56" spans="4:10" s="10" customFormat="1" x14ac:dyDescent="0.25"/>
    <row r="57" spans="4:10" s="10" customFormat="1" x14ac:dyDescent="0.25"/>
    <row r="58" spans="4:10" s="10" customFormat="1" x14ac:dyDescent="0.25"/>
    <row r="59" spans="4:10" s="10" customFormat="1" x14ac:dyDescent="0.25"/>
    <row r="60" spans="4:10" s="10" customFormat="1" x14ac:dyDescent="0.25"/>
    <row r="61" spans="4:10" s="10" customFormat="1" x14ac:dyDescent="0.25"/>
    <row r="62" spans="4:10" s="10" customFormat="1" x14ac:dyDescent="0.25"/>
    <row r="63" spans="4:10" s="10" customFormat="1" x14ac:dyDescent="0.25"/>
    <row r="64" spans="4:10" s="10" customFormat="1" x14ac:dyDescent="0.25"/>
    <row r="65" s="10" customFormat="1" x14ac:dyDescent="0.25"/>
  </sheetData>
  <sheetProtection algorithmName="SHA-512" hashValue="AKptsWnaS1ZMowvQTl8vKBPPiOnG09ZR6Huv/AvIls4v6QcTdh0cUygLtM0PGDuuRG1WzeQ4Dw81AwZnPcjPTQ==" saltValue="EMtUrxdxfXc2wt53FSLMvg==" spinCount="100000" sheet="1" objects="1" scenarios="1"/>
  <mergeCells count="32">
    <mergeCell ref="D7:I13"/>
    <mergeCell ref="E40:I40"/>
    <mergeCell ref="E41:I41"/>
    <mergeCell ref="D15:E15"/>
    <mergeCell ref="D29:E29"/>
    <mergeCell ref="E35:I35"/>
    <mergeCell ref="E36:I36"/>
    <mergeCell ref="E37:I37"/>
    <mergeCell ref="E38:I38"/>
    <mergeCell ref="E39:I39"/>
    <mergeCell ref="B21:C21"/>
    <mergeCell ref="B22:C22"/>
    <mergeCell ref="B23:C23"/>
    <mergeCell ref="B24:C24"/>
    <mergeCell ref="J15:K15"/>
    <mergeCell ref="F15:G15"/>
    <mergeCell ref="C2:D4"/>
    <mergeCell ref="D31:I31"/>
    <mergeCell ref="E32:I32"/>
    <mergeCell ref="E33:I33"/>
    <mergeCell ref="E34:I34"/>
    <mergeCell ref="F29:G29"/>
    <mergeCell ref="H15:I15"/>
    <mergeCell ref="H29:I29"/>
    <mergeCell ref="B27:C27"/>
    <mergeCell ref="B15:C16"/>
    <mergeCell ref="B17:C17"/>
    <mergeCell ref="B18:C18"/>
    <mergeCell ref="B25:C25"/>
    <mergeCell ref="B26:C26"/>
    <mergeCell ref="B19:C19"/>
    <mergeCell ref="B20:C20"/>
  </mergeCells>
  <phoneticPr fontId="3" type="noConversion"/>
  <conditionalFormatting sqref="D29 F29 H29">
    <cfRule type="containsText" dxfId="13" priority="1" stopIfTrue="1" operator="containsText" text="OK">
      <formula>NOT(ISERROR(SEARCH("OK",D29)))</formula>
    </cfRule>
    <cfRule type="containsText" dxfId="12" priority="2" stopIfTrue="1" operator="containsText" text="Innovaatiorahaston osuus ei voi olla suurempi kuin vuosittainen kulu">
      <formula>NOT(ISERROR(SEARCH("Innovaatiorahaston osuus ei voi olla suurempi kuin vuosittainen kulu",D29)))</formula>
    </cfRule>
  </conditionalFormatting>
  <hyperlinks>
    <hyperlink ref="F4" location="Etusivu!A1" display="Etusivulle" xr:uid="{D7E101CF-0B80-1849-AA38-B562B380D38C}"/>
  </hyperlinks>
  <pageMargins left="0.7" right="0.7" top="0.75" bottom="0.75" header="0.3" footer="0.3"/>
  <pageSetup paperSize="9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EB03-CFE9-4411-B1B0-C27088D3E3EF}">
  <sheetPr codeName="Sheet5"/>
  <dimension ref="B1:K67"/>
  <sheetViews>
    <sheetView zoomScale="85" zoomScaleNormal="85" workbookViewId="0">
      <selection activeCell="B7" sqref="B7"/>
    </sheetView>
  </sheetViews>
  <sheetFormatPr defaultColWidth="8.88671875" defaultRowHeight="13.2" x14ac:dyDescent="0.25"/>
  <cols>
    <col min="1" max="1" width="2.88671875" style="8" customWidth="1"/>
    <col min="2" max="2" width="13.6640625" style="8" customWidth="1"/>
    <col min="3" max="3" width="23.6640625" style="8" customWidth="1"/>
    <col min="4" max="4" width="16.6640625" style="8" customWidth="1"/>
    <col min="5" max="5" width="18.33203125" style="8" customWidth="1"/>
    <col min="6" max="6" width="16.6640625" style="8" customWidth="1"/>
    <col min="7" max="7" width="18.33203125" style="8" customWidth="1"/>
    <col min="8" max="8" width="16.109375" style="8" customWidth="1"/>
    <col min="9" max="9" width="18.33203125" style="8" customWidth="1"/>
    <col min="10" max="10" width="15.77734375" style="8" customWidth="1"/>
    <col min="11" max="11" width="18.33203125" style="8" customWidth="1"/>
    <col min="12" max="12" width="16.6640625" style="8" customWidth="1"/>
    <col min="13" max="13" width="18.109375" style="8" customWidth="1"/>
    <col min="14" max="14" width="18.44140625" style="8" customWidth="1"/>
    <col min="15" max="16384" width="8.88671875" style="8"/>
  </cols>
  <sheetData>
    <row r="1" spans="2:11" s="46" customFormat="1" ht="17.399999999999999" customHeight="1" x14ac:dyDescent="0.25"/>
    <row r="2" spans="2:11" s="46" customFormat="1" ht="17.399999999999999" customHeight="1" x14ac:dyDescent="0.25">
      <c r="C2" s="215" t="str">
        <f>UPPER("Matkakustannukset")</f>
        <v>MATKAKUSTANNUKSET</v>
      </c>
      <c r="D2" s="215"/>
    </row>
    <row r="3" spans="2:11" s="46" customFormat="1" ht="17.399999999999999" customHeight="1" x14ac:dyDescent="0.25">
      <c r="C3" s="215"/>
      <c r="D3" s="215"/>
    </row>
    <row r="4" spans="2:11" s="46" customFormat="1" ht="30" customHeight="1" x14ac:dyDescent="0.25">
      <c r="C4" s="215"/>
      <c r="D4" s="215"/>
      <c r="F4" s="56" t="s">
        <v>13</v>
      </c>
    </row>
    <row r="5" spans="2:11" s="46" customFormat="1" ht="12.9" customHeight="1" x14ac:dyDescent="0.25">
      <c r="C5" s="47"/>
      <c r="D5" s="47"/>
      <c r="F5" s="48"/>
    </row>
    <row r="6" spans="2:11" s="10" customFormat="1" ht="17.100000000000001" customHeight="1" x14ac:dyDescent="0.25"/>
    <row r="7" spans="2:11" s="10" customFormat="1" ht="17.100000000000001" customHeight="1" x14ac:dyDescent="0.25">
      <c r="C7" s="29"/>
      <c r="D7" s="306" t="s">
        <v>30</v>
      </c>
      <c r="E7" s="307"/>
      <c r="F7" s="307"/>
      <c r="G7" s="307"/>
      <c r="H7" s="307"/>
      <c r="I7" s="308"/>
    </row>
    <row r="8" spans="2:11" s="10" customFormat="1" ht="17.100000000000001" customHeight="1" x14ac:dyDescent="0.25">
      <c r="B8" s="27"/>
      <c r="D8" s="309"/>
      <c r="E8" s="310"/>
      <c r="F8" s="310"/>
      <c r="G8" s="310"/>
      <c r="H8" s="310"/>
      <c r="I8" s="311"/>
    </row>
    <row r="9" spans="2:11" s="10" customFormat="1" ht="17.100000000000001" customHeight="1" x14ac:dyDescent="0.25">
      <c r="B9" s="27"/>
      <c r="C9" s="30"/>
      <c r="D9" s="309"/>
      <c r="E9" s="310"/>
      <c r="F9" s="310"/>
      <c r="G9" s="310"/>
      <c r="H9" s="310"/>
      <c r="I9" s="311"/>
    </row>
    <row r="10" spans="2:11" s="10" customFormat="1" ht="17.100000000000001" customHeight="1" x14ac:dyDescent="0.25">
      <c r="B10" s="27"/>
      <c r="C10" s="30"/>
      <c r="D10" s="309"/>
      <c r="E10" s="310"/>
      <c r="F10" s="310"/>
      <c r="G10" s="310"/>
      <c r="H10" s="310"/>
      <c r="I10" s="311"/>
    </row>
    <row r="11" spans="2:11" s="10" customFormat="1" ht="17.100000000000001" customHeight="1" x14ac:dyDescent="0.25">
      <c r="B11" s="27"/>
      <c r="C11" s="30"/>
      <c r="D11" s="312"/>
      <c r="E11" s="313"/>
      <c r="F11" s="313"/>
      <c r="G11" s="313"/>
      <c r="H11" s="313"/>
      <c r="I11" s="314"/>
    </row>
    <row r="12" spans="2:11" s="10" customFormat="1" ht="17.100000000000001" customHeight="1" thickBot="1" x14ac:dyDescent="0.3">
      <c r="B12" s="27"/>
      <c r="C12" s="30"/>
    </row>
    <row r="13" spans="2:11" s="10" customFormat="1" ht="25.05" customHeight="1" x14ac:dyDescent="0.25">
      <c r="B13" s="257" t="s">
        <v>62</v>
      </c>
      <c r="C13" s="318"/>
      <c r="D13" s="205">
        <v>2027</v>
      </c>
      <c r="E13" s="206"/>
      <c r="F13" s="205">
        <v>2028</v>
      </c>
      <c r="G13" s="206"/>
      <c r="H13" s="205">
        <v>2029</v>
      </c>
      <c r="I13" s="206"/>
      <c r="J13" s="205" t="s">
        <v>15</v>
      </c>
      <c r="K13" s="206"/>
    </row>
    <row r="14" spans="2:11" s="10" customFormat="1" ht="30" customHeight="1" thickBot="1" x14ac:dyDescent="0.3">
      <c r="B14" s="259"/>
      <c r="C14" s="319"/>
      <c r="D14" s="160" t="s">
        <v>16</v>
      </c>
      <c r="E14" s="161" t="s">
        <v>17</v>
      </c>
      <c r="F14" s="160" t="s">
        <v>16</v>
      </c>
      <c r="G14" s="161" t="s">
        <v>17</v>
      </c>
      <c r="H14" s="160" t="s">
        <v>16</v>
      </c>
      <c r="I14" s="161" t="s">
        <v>17</v>
      </c>
      <c r="J14" s="160" t="s">
        <v>18</v>
      </c>
      <c r="K14" s="161" t="s">
        <v>17</v>
      </c>
    </row>
    <row r="15" spans="2:11" s="10" customFormat="1" ht="15.6" customHeight="1" x14ac:dyDescent="0.25">
      <c r="B15" s="298" t="s">
        <v>35</v>
      </c>
      <c r="C15" s="299"/>
      <c r="D15" s="127"/>
      <c r="E15" s="140"/>
      <c r="F15" s="127"/>
      <c r="G15" s="140"/>
      <c r="H15" s="127"/>
      <c r="I15" s="140"/>
      <c r="J15" s="141">
        <f>SUM(D15+F15+H15)</f>
        <v>0</v>
      </c>
      <c r="K15" s="132">
        <f>E15+G15+I15</f>
        <v>0</v>
      </c>
    </row>
    <row r="16" spans="2:11" s="10" customFormat="1" ht="15.6" customHeight="1" x14ac:dyDescent="0.25">
      <c r="B16" s="300" t="s">
        <v>36</v>
      </c>
      <c r="C16" s="301"/>
      <c r="D16" s="127"/>
      <c r="E16" s="140"/>
      <c r="F16" s="127"/>
      <c r="G16" s="140"/>
      <c r="H16" s="127"/>
      <c r="I16" s="140"/>
      <c r="J16" s="141">
        <f t="shared" ref="J16:J23" si="0">SUM(D16+F16+H16)</f>
        <v>0</v>
      </c>
      <c r="K16" s="132">
        <f t="shared" ref="K16:K24" si="1">E16+G16+I16</f>
        <v>0</v>
      </c>
    </row>
    <row r="17" spans="2:11" s="10" customFormat="1" ht="15.6" customHeight="1" x14ac:dyDescent="0.25">
      <c r="B17" s="300" t="s">
        <v>37</v>
      </c>
      <c r="C17" s="301"/>
      <c r="D17" s="127"/>
      <c r="E17" s="140"/>
      <c r="F17" s="127"/>
      <c r="G17" s="140"/>
      <c r="H17" s="127"/>
      <c r="I17" s="140"/>
      <c r="J17" s="141">
        <f t="shared" si="0"/>
        <v>0</v>
      </c>
      <c r="K17" s="132">
        <f t="shared" si="1"/>
        <v>0</v>
      </c>
    </row>
    <row r="18" spans="2:11" s="10" customFormat="1" ht="15.6" customHeight="1" x14ac:dyDescent="0.25">
      <c r="B18" s="300" t="s">
        <v>38</v>
      </c>
      <c r="C18" s="301"/>
      <c r="D18" s="127"/>
      <c r="E18" s="140"/>
      <c r="F18" s="127"/>
      <c r="G18" s="140"/>
      <c r="H18" s="127"/>
      <c r="I18" s="140"/>
      <c r="J18" s="141">
        <f t="shared" si="0"/>
        <v>0</v>
      </c>
      <c r="K18" s="132">
        <f t="shared" si="1"/>
        <v>0</v>
      </c>
    </row>
    <row r="19" spans="2:11" s="10" customFormat="1" ht="15.6" customHeight="1" x14ac:dyDescent="0.25">
      <c r="B19" s="300" t="s">
        <v>39</v>
      </c>
      <c r="C19" s="301"/>
      <c r="D19" s="127"/>
      <c r="E19" s="140"/>
      <c r="F19" s="127"/>
      <c r="G19" s="140"/>
      <c r="H19" s="127"/>
      <c r="I19" s="140"/>
      <c r="J19" s="141">
        <f t="shared" si="0"/>
        <v>0</v>
      </c>
      <c r="K19" s="132">
        <f t="shared" si="1"/>
        <v>0</v>
      </c>
    </row>
    <row r="20" spans="2:11" s="10" customFormat="1" ht="15.6" customHeight="1" x14ac:dyDescent="0.25">
      <c r="B20" s="300" t="s">
        <v>40</v>
      </c>
      <c r="C20" s="301"/>
      <c r="D20" s="127"/>
      <c r="E20" s="140"/>
      <c r="F20" s="127"/>
      <c r="G20" s="140"/>
      <c r="H20" s="127"/>
      <c r="I20" s="140"/>
      <c r="J20" s="141">
        <f t="shared" si="0"/>
        <v>0</v>
      </c>
      <c r="K20" s="132">
        <f t="shared" si="1"/>
        <v>0</v>
      </c>
    </row>
    <row r="21" spans="2:11" s="10" customFormat="1" ht="15.6" customHeight="1" x14ac:dyDescent="0.25">
      <c r="B21" s="300" t="s">
        <v>41</v>
      </c>
      <c r="C21" s="301"/>
      <c r="D21" s="127"/>
      <c r="E21" s="140"/>
      <c r="F21" s="127"/>
      <c r="G21" s="140"/>
      <c r="H21" s="127"/>
      <c r="I21" s="140"/>
      <c r="J21" s="141">
        <f t="shared" si="0"/>
        <v>0</v>
      </c>
      <c r="K21" s="132">
        <f t="shared" si="1"/>
        <v>0</v>
      </c>
    </row>
    <row r="22" spans="2:11" s="10" customFormat="1" ht="15.45" customHeight="1" x14ac:dyDescent="0.25">
      <c r="B22" s="302" t="s">
        <v>42</v>
      </c>
      <c r="C22" s="303"/>
      <c r="D22" s="133"/>
      <c r="E22" s="142"/>
      <c r="F22" s="133"/>
      <c r="G22" s="142"/>
      <c r="H22" s="133"/>
      <c r="I22" s="142"/>
      <c r="J22" s="141">
        <f t="shared" si="0"/>
        <v>0</v>
      </c>
      <c r="K22" s="132">
        <f t="shared" si="1"/>
        <v>0</v>
      </c>
    </row>
    <row r="23" spans="2:11" s="10" customFormat="1" ht="15.6" customHeight="1" x14ac:dyDescent="0.25">
      <c r="B23" s="302" t="s">
        <v>43</v>
      </c>
      <c r="C23" s="303"/>
      <c r="D23" s="133"/>
      <c r="E23" s="142"/>
      <c r="F23" s="133"/>
      <c r="G23" s="142"/>
      <c r="H23" s="133"/>
      <c r="I23" s="142"/>
      <c r="J23" s="141">
        <f t="shared" si="0"/>
        <v>0</v>
      </c>
      <c r="K23" s="132">
        <f t="shared" si="1"/>
        <v>0</v>
      </c>
    </row>
    <row r="24" spans="2:11" s="10" customFormat="1" ht="15.6" customHeight="1" thickBot="1" x14ac:dyDescent="0.3">
      <c r="B24" s="304" t="s">
        <v>44</v>
      </c>
      <c r="C24" s="305"/>
      <c r="D24" s="154"/>
      <c r="E24" s="155"/>
      <c r="F24" s="154"/>
      <c r="G24" s="155"/>
      <c r="H24" s="154"/>
      <c r="I24" s="155"/>
      <c r="J24" s="141">
        <f>SUM(D24+F24+H24)</f>
        <v>0</v>
      </c>
      <c r="K24" s="132">
        <f t="shared" si="1"/>
        <v>0</v>
      </c>
    </row>
    <row r="25" spans="2:11" s="10" customFormat="1" ht="15.6" customHeight="1" thickBot="1" x14ac:dyDescent="0.3">
      <c r="B25" s="261" t="s">
        <v>20</v>
      </c>
      <c r="C25" s="317"/>
      <c r="D25" s="158">
        <f t="shared" ref="D25:K25" si="2">SUM(D15:D24)</f>
        <v>0</v>
      </c>
      <c r="E25" s="159">
        <f t="shared" si="2"/>
        <v>0</v>
      </c>
      <c r="F25" s="158">
        <f t="shared" si="2"/>
        <v>0</v>
      </c>
      <c r="G25" s="159">
        <f t="shared" si="2"/>
        <v>0</v>
      </c>
      <c r="H25" s="158">
        <f t="shared" si="2"/>
        <v>0</v>
      </c>
      <c r="I25" s="159">
        <f t="shared" si="2"/>
        <v>0</v>
      </c>
      <c r="J25" s="158">
        <f t="shared" si="2"/>
        <v>0</v>
      </c>
      <c r="K25" s="125">
        <f t="shared" si="2"/>
        <v>0</v>
      </c>
    </row>
    <row r="26" spans="2:11" s="10" customFormat="1" x14ac:dyDescent="0.25">
      <c r="B26" s="11"/>
    </row>
    <row r="27" spans="2:11" s="10" customFormat="1" ht="24.6" customHeight="1" x14ac:dyDescent="0.25">
      <c r="C27" s="12" t="s">
        <v>23</v>
      </c>
      <c r="D27" s="320" t="str">
        <f>IF(D25&gt;=E25,"OK","Innovaatiorahaston osuus ei voi olla suurempi kuin vuosittainen kulu")</f>
        <v>OK</v>
      </c>
      <c r="E27" s="320"/>
      <c r="F27" s="320" t="str">
        <f>IF(F25&gt;=G25,"OK","Innovaatiorahaston osuus ei voi olla suurempi kuin vuosittainen kulu")</f>
        <v>OK</v>
      </c>
      <c r="G27" s="320"/>
      <c r="H27" s="320" t="str">
        <f>IF(H25&gt;=I25,"OK","Innovaatiorahaston osuus ei voi olla suurempi kuin vuosittainen kulu")</f>
        <v>OK</v>
      </c>
      <c r="I27" s="320"/>
      <c r="J27" s="16"/>
      <c r="K27" s="16"/>
    </row>
    <row r="28" spans="2:11" s="10" customFormat="1" ht="15.6" customHeight="1" thickBot="1" x14ac:dyDescent="0.3">
      <c r="C28" s="12"/>
      <c r="D28" s="13"/>
      <c r="E28" s="13"/>
      <c r="F28" s="13"/>
      <c r="G28" s="13"/>
      <c r="H28" s="13"/>
      <c r="I28" s="13"/>
      <c r="J28" s="14"/>
      <c r="K28" s="14"/>
    </row>
    <row r="29" spans="2:11" s="10" customFormat="1" ht="19.95" customHeight="1" thickBot="1" x14ac:dyDescent="0.3">
      <c r="C29" s="12"/>
      <c r="D29" s="279" t="s">
        <v>50</v>
      </c>
      <c r="E29" s="280"/>
      <c r="F29" s="280"/>
      <c r="G29" s="280"/>
      <c r="H29" s="280"/>
      <c r="I29" s="281"/>
      <c r="J29" s="14"/>
      <c r="K29" s="14"/>
    </row>
    <row r="30" spans="2:11" s="10" customFormat="1" ht="16.95" customHeight="1" x14ac:dyDescent="0.25">
      <c r="B30" s="11"/>
      <c r="D30" s="163" t="s">
        <v>48</v>
      </c>
      <c r="E30" s="282"/>
      <c r="F30" s="282"/>
      <c r="G30" s="282"/>
      <c r="H30" s="282"/>
      <c r="I30" s="283"/>
    </row>
    <row r="31" spans="2:11" s="10" customFormat="1" ht="16.95" customHeight="1" x14ac:dyDescent="0.25">
      <c r="D31" s="162" t="s">
        <v>49</v>
      </c>
      <c r="E31" s="284"/>
      <c r="F31" s="284"/>
      <c r="G31" s="284"/>
      <c r="H31" s="284"/>
      <c r="I31" s="285"/>
    </row>
    <row r="32" spans="2:11" s="10" customFormat="1" ht="16.95" customHeight="1" x14ac:dyDescent="0.25">
      <c r="D32" s="162" t="s">
        <v>51</v>
      </c>
      <c r="E32" s="286"/>
      <c r="F32" s="286"/>
      <c r="G32" s="286"/>
      <c r="H32" s="286"/>
      <c r="I32" s="287"/>
    </row>
    <row r="33" spans="4:9" s="10" customFormat="1" ht="16.95" customHeight="1" x14ac:dyDescent="0.25">
      <c r="D33" s="162" t="s">
        <v>52</v>
      </c>
      <c r="E33" s="286"/>
      <c r="F33" s="286"/>
      <c r="G33" s="286"/>
      <c r="H33" s="286"/>
      <c r="I33" s="287"/>
    </row>
    <row r="34" spans="4:9" s="10" customFormat="1" ht="16.95" customHeight="1" x14ac:dyDescent="0.25">
      <c r="D34" s="162" t="s">
        <v>53</v>
      </c>
      <c r="E34" s="286"/>
      <c r="F34" s="286"/>
      <c r="G34" s="286"/>
      <c r="H34" s="286"/>
      <c r="I34" s="287"/>
    </row>
    <row r="35" spans="4:9" s="10" customFormat="1" ht="16.95" customHeight="1" x14ac:dyDescent="0.25">
      <c r="D35" s="162" t="s">
        <v>54</v>
      </c>
      <c r="E35" s="286"/>
      <c r="F35" s="286"/>
      <c r="G35" s="286"/>
      <c r="H35" s="286"/>
      <c r="I35" s="287"/>
    </row>
    <row r="36" spans="4:9" s="10" customFormat="1" ht="16.95" customHeight="1" x14ac:dyDescent="0.25">
      <c r="D36" s="162" t="s">
        <v>55</v>
      </c>
      <c r="E36" s="286"/>
      <c r="F36" s="286"/>
      <c r="G36" s="286"/>
      <c r="H36" s="286"/>
      <c r="I36" s="287"/>
    </row>
    <row r="37" spans="4:9" s="10" customFormat="1" ht="16.95" customHeight="1" x14ac:dyDescent="0.25">
      <c r="D37" s="162" t="s">
        <v>56</v>
      </c>
      <c r="E37" s="286"/>
      <c r="F37" s="286"/>
      <c r="G37" s="286"/>
      <c r="H37" s="286"/>
      <c r="I37" s="287"/>
    </row>
    <row r="38" spans="4:9" s="10" customFormat="1" ht="16.95" customHeight="1" x14ac:dyDescent="0.25">
      <c r="D38" s="162" t="s">
        <v>57</v>
      </c>
      <c r="E38" s="286"/>
      <c r="F38" s="286"/>
      <c r="G38" s="286"/>
      <c r="H38" s="286"/>
      <c r="I38" s="287"/>
    </row>
    <row r="39" spans="4:9" s="10" customFormat="1" ht="16.95" customHeight="1" thickBot="1" x14ac:dyDescent="0.3">
      <c r="D39" s="187" t="s">
        <v>58</v>
      </c>
      <c r="E39" s="315"/>
      <c r="F39" s="315"/>
      <c r="G39" s="315"/>
      <c r="H39" s="315"/>
      <c r="I39" s="316"/>
    </row>
    <row r="40" spans="4:9" s="10" customFormat="1" ht="15" customHeight="1" x14ac:dyDescent="0.25">
      <c r="D40" s="58"/>
      <c r="E40" s="58"/>
      <c r="F40" s="58"/>
      <c r="G40" s="58"/>
      <c r="H40" s="58"/>
      <c r="I40" s="151"/>
    </row>
    <row r="41" spans="4:9" s="10" customFormat="1" ht="15" customHeight="1" x14ac:dyDescent="0.25">
      <c r="D41" s="58"/>
      <c r="E41" s="58"/>
      <c r="F41" s="58"/>
      <c r="G41" s="58"/>
      <c r="H41" s="58"/>
      <c r="I41" s="151"/>
    </row>
    <row r="42" spans="4:9" s="10" customFormat="1" ht="15" customHeight="1" x14ac:dyDescent="0.25">
      <c r="D42" s="58"/>
      <c r="E42" s="58"/>
      <c r="F42" s="58"/>
      <c r="G42" s="58"/>
      <c r="H42" s="58"/>
      <c r="I42" s="151"/>
    </row>
    <row r="43" spans="4:9" s="10" customFormat="1" ht="15" customHeight="1" x14ac:dyDescent="0.25">
      <c r="D43" s="58"/>
      <c r="E43" s="58"/>
      <c r="F43" s="58"/>
      <c r="G43" s="58"/>
      <c r="H43" s="58"/>
      <c r="I43" s="151"/>
    </row>
    <row r="44" spans="4:9" s="10" customFormat="1" ht="15" customHeight="1" x14ac:dyDescent="0.25">
      <c r="D44" s="58"/>
      <c r="E44" s="58"/>
      <c r="F44" s="58"/>
      <c r="G44" s="58"/>
      <c r="H44" s="58"/>
      <c r="I44" s="151"/>
    </row>
    <row r="45" spans="4:9" s="10" customFormat="1" ht="15" customHeight="1" x14ac:dyDescent="0.25">
      <c r="D45" s="58"/>
      <c r="E45" s="58"/>
      <c r="F45" s="58"/>
      <c r="G45" s="58"/>
      <c r="H45" s="58"/>
      <c r="I45" s="151"/>
    </row>
    <row r="46" spans="4:9" s="10" customFormat="1" ht="15" customHeight="1" x14ac:dyDescent="0.25">
      <c r="D46" s="58"/>
      <c r="E46" s="58"/>
      <c r="F46" s="58"/>
      <c r="G46" s="58"/>
      <c r="H46" s="58"/>
      <c r="I46" s="151"/>
    </row>
    <row r="47" spans="4:9" s="10" customFormat="1" ht="15" customHeight="1" x14ac:dyDescent="0.25">
      <c r="D47" s="58"/>
      <c r="E47" s="58"/>
      <c r="F47" s="58"/>
      <c r="G47" s="58"/>
      <c r="H47" s="58"/>
      <c r="I47" s="151"/>
    </row>
    <row r="48" spans="4:9" s="10" customFormat="1" ht="15" customHeight="1" x14ac:dyDescent="0.25">
      <c r="D48" s="58"/>
      <c r="E48" s="58"/>
      <c r="F48" s="58"/>
      <c r="G48" s="58"/>
      <c r="H48" s="58"/>
      <c r="I48" s="151"/>
    </row>
    <row r="49" s="10" customFormat="1" ht="15" customHeight="1" x14ac:dyDescent="0.25"/>
    <row r="50" s="10" customFormat="1" ht="15" customHeigh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</sheetData>
  <sheetProtection algorithmName="SHA-512" hashValue="2o7tkUWLyne/uKD22ru26jBYIE/nJeRFPg4Xz2M99slfN+M4PMiOrXM9Sz2Oj5+I0uCkcjCIayz3RZZXHPlwZQ==" saltValue="JDKRZ/jHJ5CslnaNY69xMQ==" spinCount="100000" sheet="1" objects="1" scenarios="1"/>
  <mergeCells count="32">
    <mergeCell ref="B19:C19"/>
    <mergeCell ref="D29:I29"/>
    <mergeCell ref="E38:I38"/>
    <mergeCell ref="E39:I39"/>
    <mergeCell ref="H13:I13"/>
    <mergeCell ref="E33:I33"/>
    <mergeCell ref="E34:I34"/>
    <mergeCell ref="E35:I35"/>
    <mergeCell ref="E36:I36"/>
    <mergeCell ref="E37:I37"/>
    <mergeCell ref="J13:K13"/>
    <mergeCell ref="D27:E27"/>
    <mergeCell ref="F27:G27"/>
    <mergeCell ref="H27:I27"/>
    <mergeCell ref="D13:E13"/>
    <mergeCell ref="F13:G13"/>
    <mergeCell ref="D7:I11"/>
    <mergeCell ref="C2:D4"/>
    <mergeCell ref="E30:I30"/>
    <mergeCell ref="E31:I31"/>
    <mergeCell ref="E32:I32"/>
    <mergeCell ref="B25:C25"/>
    <mergeCell ref="B13:C14"/>
    <mergeCell ref="B15:C15"/>
    <mergeCell ref="B22:C22"/>
    <mergeCell ref="B23:C23"/>
    <mergeCell ref="B24:C24"/>
    <mergeCell ref="B16:C16"/>
    <mergeCell ref="B17:C17"/>
    <mergeCell ref="B18:C18"/>
    <mergeCell ref="B20:C20"/>
    <mergeCell ref="B21:C21"/>
  </mergeCells>
  <conditionalFormatting sqref="D27 F27 H27 D28:I28 D29">
    <cfRule type="containsText" dxfId="11" priority="13" stopIfTrue="1" operator="containsText" text="OK">
      <formula>NOT(ISERROR(SEARCH("OK",D27)))</formula>
    </cfRule>
    <cfRule type="containsText" dxfId="10" priority="14" stopIfTrue="1" operator="containsText" text="Innovaatiorahaston osuus ei voi olla suurempi kuin vuosittainen kulu">
      <formula>NOT(ISERROR(SEARCH("Innovaatiorahaston osuus ei voi olla suurempi kuin vuosittainen kulu",D27)))</formula>
    </cfRule>
  </conditionalFormatting>
  <hyperlinks>
    <hyperlink ref="C5" location="Etusivu!A1" display="Etusivulle" xr:uid="{35B51B1B-C198-5C40-A0DD-A13B72B42A14}"/>
    <hyperlink ref="F4" location="Etusivu!A1" display="Etusivulle" xr:uid="{B2287239-59ED-1B4B-AAC4-D9DCF337E5CF}"/>
  </hyperlinks>
  <pageMargins left="0.7" right="0.7" top="0.75" bottom="0.75" header="0.3" footer="0.3"/>
  <pageSetup paperSize="9" pageOrder="overThenDown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C8BE-A57B-4361-9AC5-B0A2585B546E}">
  <sheetPr codeName="Sheet6"/>
  <dimension ref="A1:K41"/>
  <sheetViews>
    <sheetView zoomScale="85" zoomScaleNormal="85" workbookViewId="0">
      <selection activeCell="B6" sqref="B6"/>
    </sheetView>
  </sheetViews>
  <sheetFormatPr defaultColWidth="8.88671875" defaultRowHeight="13.2" x14ac:dyDescent="0.25"/>
  <cols>
    <col min="1" max="1" width="2.88671875" style="8" customWidth="1"/>
    <col min="2" max="2" width="13.6640625" style="8" customWidth="1"/>
    <col min="3" max="3" width="23.6640625" style="8" customWidth="1"/>
    <col min="4" max="4" width="14.44140625" style="8" customWidth="1"/>
    <col min="5" max="5" width="17.88671875" style="8" customWidth="1"/>
    <col min="6" max="6" width="15.6640625" style="8" customWidth="1"/>
    <col min="7" max="7" width="18.44140625" style="8" customWidth="1"/>
    <col min="8" max="8" width="14.5546875" style="8" customWidth="1"/>
    <col min="9" max="9" width="18.6640625" style="8" customWidth="1"/>
    <col min="10" max="10" width="14.109375" style="8" customWidth="1"/>
    <col min="11" max="11" width="18.5546875" style="8" customWidth="1"/>
    <col min="12" max="12" width="16.6640625" style="8" customWidth="1"/>
    <col min="13" max="14" width="18.109375" style="8" customWidth="1"/>
    <col min="15" max="16384" width="8.88671875" style="8"/>
  </cols>
  <sheetData>
    <row r="1" spans="1:11" s="46" customFormat="1" ht="13.8" x14ac:dyDescent="0.25">
      <c r="A1" s="42"/>
      <c r="B1" s="42"/>
      <c r="C1" s="42"/>
      <c r="D1" s="42"/>
      <c r="E1" s="42"/>
      <c r="F1" s="42"/>
    </row>
    <row r="2" spans="1:11" s="46" customFormat="1" ht="17.100000000000001" customHeight="1" x14ac:dyDescent="0.25">
      <c r="A2" s="42"/>
      <c r="B2" s="42"/>
      <c r="C2" s="215" t="str">
        <f>UPPER("Tila- ja vuokra-kustannukset")</f>
        <v>TILA- JA VUOKRA-KUSTANNUKSET</v>
      </c>
      <c r="D2" s="215"/>
      <c r="E2" s="42"/>
      <c r="F2" s="42"/>
    </row>
    <row r="3" spans="1:11" s="46" customFormat="1" ht="17.100000000000001" customHeight="1" x14ac:dyDescent="0.25">
      <c r="A3" s="42"/>
      <c r="B3" s="44"/>
      <c r="C3" s="215"/>
      <c r="D3" s="215"/>
      <c r="E3" s="42"/>
      <c r="F3" s="42"/>
    </row>
    <row r="4" spans="1:11" s="46" customFormat="1" ht="30" customHeight="1" x14ac:dyDescent="0.25">
      <c r="A4" s="42"/>
      <c r="B4" s="44"/>
      <c r="C4" s="215"/>
      <c r="D4" s="215"/>
      <c r="E4" s="42"/>
      <c r="F4" s="56" t="s">
        <v>13</v>
      </c>
    </row>
    <row r="5" spans="1:11" s="46" customFormat="1" ht="12.9" customHeight="1" x14ac:dyDescent="0.25">
      <c r="A5" s="42"/>
      <c r="B5" s="44"/>
      <c r="C5" s="44"/>
      <c r="D5" s="45"/>
      <c r="E5" s="45"/>
      <c r="F5" s="45"/>
    </row>
    <row r="6" spans="1:11" s="10" customFormat="1" ht="15.9" customHeight="1" thickBot="1" x14ac:dyDescent="0.3"/>
    <row r="7" spans="1:11" s="10" customFormat="1" ht="25.05" customHeight="1" x14ac:dyDescent="0.25">
      <c r="B7" s="321" t="s">
        <v>59</v>
      </c>
      <c r="C7" s="255"/>
      <c r="D7" s="205">
        <v>2027</v>
      </c>
      <c r="E7" s="206"/>
      <c r="F7" s="205">
        <v>2028</v>
      </c>
      <c r="G7" s="206"/>
      <c r="H7" s="205">
        <v>2029</v>
      </c>
      <c r="I7" s="206"/>
      <c r="J7" s="205" t="s">
        <v>15</v>
      </c>
      <c r="K7" s="206"/>
    </row>
    <row r="8" spans="1:11" s="10" customFormat="1" ht="30" customHeight="1" thickBot="1" x14ac:dyDescent="0.3">
      <c r="B8" s="322"/>
      <c r="C8" s="256"/>
      <c r="D8" s="160" t="s">
        <v>16</v>
      </c>
      <c r="E8" s="161" t="s">
        <v>17</v>
      </c>
      <c r="F8" s="160" t="s">
        <v>16</v>
      </c>
      <c r="G8" s="161" t="s">
        <v>17</v>
      </c>
      <c r="H8" s="160" t="s">
        <v>16</v>
      </c>
      <c r="I8" s="161" t="s">
        <v>17</v>
      </c>
      <c r="J8" s="160" t="s">
        <v>18</v>
      </c>
      <c r="K8" s="161" t="s">
        <v>17</v>
      </c>
    </row>
    <row r="9" spans="1:11" s="10" customFormat="1" ht="17.100000000000001" customHeight="1" x14ac:dyDescent="0.25">
      <c r="B9" s="298" t="s">
        <v>60</v>
      </c>
      <c r="C9" s="299"/>
      <c r="D9" s="127"/>
      <c r="E9" s="140"/>
      <c r="F9" s="127"/>
      <c r="G9" s="140"/>
      <c r="H9" s="127"/>
      <c r="I9" s="140"/>
      <c r="J9" s="141">
        <f>SUM(D9+F9+H9)</f>
        <v>0</v>
      </c>
      <c r="K9" s="132">
        <f>E9+G9+I9</f>
        <v>0</v>
      </c>
    </row>
    <row r="10" spans="1:11" s="10" customFormat="1" ht="17.100000000000001" customHeight="1" x14ac:dyDescent="0.25">
      <c r="B10" s="298" t="s">
        <v>61</v>
      </c>
      <c r="C10" s="299"/>
      <c r="D10" s="127"/>
      <c r="E10" s="140"/>
      <c r="F10" s="127"/>
      <c r="G10" s="140"/>
      <c r="H10" s="127"/>
      <c r="I10" s="140"/>
      <c r="J10" s="143">
        <f t="shared" ref="J10:J18" si="0">SUM(D10+F10+H10)</f>
        <v>0</v>
      </c>
      <c r="K10" s="130">
        <f t="shared" ref="K10:K18" si="1">E10+G10+I10</f>
        <v>0</v>
      </c>
    </row>
    <row r="11" spans="1:11" s="10" customFormat="1" ht="17.100000000000001" customHeight="1" x14ac:dyDescent="0.25">
      <c r="B11" s="300"/>
      <c r="C11" s="301"/>
      <c r="D11" s="127"/>
      <c r="E11" s="140"/>
      <c r="F11" s="127"/>
      <c r="G11" s="140"/>
      <c r="H11" s="127"/>
      <c r="I11" s="140"/>
      <c r="J11" s="143">
        <f t="shared" si="0"/>
        <v>0</v>
      </c>
      <c r="K11" s="130">
        <f t="shared" si="1"/>
        <v>0</v>
      </c>
    </row>
    <row r="12" spans="1:11" s="10" customFormat="1" ht="17.100000000000001" customHeight="1" x14ac:dyDescent="0.25">
      <c r="B12" s="300"/>
      <c r="C12" s="301"/>
      <c r="D12" s="127"/>
      <c r="E12" s="140"/>
      <c r="F12" s="127"/>
      <c r="G12" s="140"/>
      <c r="H12" s="127"/>
      <c r="I12" s="140"/>
      <c r="J12" s="143">
        <f t="shared" si="0"/>
        <v>0</v>
      </c>
      <c r="K12" s="130">
        <f t="shared" si="1"/>
        <v>0</v>
      </c>
    </row>
    <row r="13" spans="1:11" s="10" customFormat="1" ht="17.100000000000001" customHeight="1" x14ac:dyDescent="0.25">
      <c r="B13" s="300"/>
      <c r="C13" s="301"/>
      <c r="D13" s="127"/>
      <c r="E13" s="140"/>
      <c r="F13" s="127"/>
      <c r="G13" s="140"/>
      <c r="H13" s="127"/>
      <c r="I13" s="140"/>
      <c r="J13" s="143">
        <f t="shared" si="0"/>
        <v>0</v>
      </c>
      <c r="K13" s="130">
        <f t="shared" si="1"/>
        <v>0</v>
      </c>
    </row>
    <row r="14" spans="1:11" s="10" customFormat="1" ht="17.100000000000001" customHeight="1" x14ac:dyDescent="0.25">
      <c r="B14" s="300"/>
      <c r="C14" s="301"/>
      <c r="D14" s="127"/>
      <c r="E14" s="140"/>
      <c r="F14" s="127"/>
      <c r="G14" s="140"/>
      <c r="H14" s="127"/>
      <c r="I14" s="140"/>
      <c r="J14" s="143">
        <f t="shared" si="0"/>
        <v>0</v>
      </c>
      <c r="K14" s="130">
        <f t="shared" si="1"/>
        <v>0</v>
      </c>
    </row>
    <row r="15" spans="1:11" s="10" customFormat="1" ht="17.100000000000001" customHeight="1" x14ac:dyDescent="0.25">
      <c r="B15" s="300"/>
      <c r="C15" s="301"/>
      <c r="D15" s="133"/>
      <c r="E15" s="142"/>
      <c r="F15" s="133"/>
      <c r="G15" s="142"/>
      <c r="H15" s="133"/>
      <c r="I15" s="142"/>
      <c r="J15" s="143">
        <f t="shared" si="0"/>
        <v>0</v>
      </c>
      <c r="K15" s="130">
        <f t="shared" si="1"/>
        <v>0</v>
      </c>
    </row>
    <row r="16" spans="1:11" s="10" customFormat="1" ht="17.100000000000001" customHeight="1" x14ac:dyDescent="0.25">
      <c r="B16" s="302"/>
      <c r="C16" s="303"/>
      <c r="D16" s="133"/>
      <c r="E16" s="142"/>
      <c r="F16" s="133"/>
      <c r="G16" s="142"/>
      <c r="H16" s="133"/>
      <c r="I16" s="142"/>
      <c r="J16" s="143">
        <f t="shared" si="0"/>
        <v>0</v>
      </c>
      <c r="K16" s="130">
        <f t="shared" si="1"/>
        <v>0</v>
      </c>
    </row>
    <row r="17" spans="2:11" s="10" customFormat="1" ht="17.100000000000001" customHeight="1" x14ac:dyDescent="0.25">
      <c r="B17" s="302"/>
      <c r="C17" s="303"/>
      <c r="D17" s="133"/>
      <c r="E17" s="142"/>
      <c r="F17" s="133"/>
      <c r="G17" s="142"/>
      <c r="H17" s="133"/>
      <c r="I17" s="142"/>
      <c r="J17" s="143">
        <f t="shared" si="0"/>
        <v>0</v>
      </c>
      <c r="K17" s="130">
        <f t="shared" si="1"/>
        <v>0</v>
      </c>
    </row>
    <row r="18" spans="2:11" s="10" customFormat="1" ht="17.100000000000001" customHeight="1" thickBot="1" x14ac:dyDescent="0.3">
      <c r="B18" s="304"/>
      <c r="C18" s="305"/>
      <c r="D18" s="154"/>
      <c r="E18" s="155"/>
      <c r="F18" s="154"/>
      <c r="G18" s="155"/>
      <c r="H18" s="154"/>
      <c r="I18" s="155"/>
      <c r="J18" s="129">
        <f t="shared" si="0"/>
        <v>0</v>
      </c>
      <c r="K18" s="156">
        <f t="shared" si="1"/>
        <v>0</v>
      </c>
    </row>
    <row r="19" spans="2:11" s="10" customFormat="1" ht="17.100000000000001" customHeight="1" thickBot="1" x14ac:dyDescent="0.3">
      <c r="B19" s="323" t="s">
        <v>20</v>
      </c>
      <c r="C19" s="324"/>
      <c r="D19" s="158">
        <f t="shared" ref="D19:K19" si="2">SUM(D9:D18)</f>
        <v>0</v>
      </c>
      <c r="E19" s="159">
        <f t="shared" si="2"/>
        <v>0</v>
      </c>
      <c r="F19" s="158">
        <f t="shared" si="2"/>
        <v>0</v>
      </c>
      <c r="G19" s="159">
        <f t="shared" si="2"/>
        <v>0</v>
      </c>
      <c r="H19" s="158">
        <f t="shared" si="2"/>
        <v>0</v>
      </c>
      <c r="I19" s="159">
        <f t="shared" si="2"/>
        <v>0</v>
      </c>
      <c r="J19" s="158">
        <f t="shared" si="2"/>
        <v>0</v>
      </c>
      <c r="K19" s="159">
        <f t="shared" si="2"/>
        <v>0</v>
      </c>
    </row>
    <row r="20" spans="2:11" s="10" customFormat="1" ht="17.100000000000001" customHeight="1" x14ac:dyDescent="0.25">
      <c r="B20" s="11"/>
    </row>
    <row r="21" spans="2:11" s="10" customFormat="1" ht="24.6" customHeight="1" x14ac:dyDescent="0.25">
      <c r="C21" s="12" t="s">
        <v>23</v>
      </c>
      <c r="D21" s="320" t="str">
        <f>IF(D19&gt;=E19,"OK","Innovaatiorahaston osuus ei voi olla suurempi kuin vuosittainen kulu")</f>
        <v>OK</v>
      </c>
      <c r="E21" s="320"/>
      <c r="F21" s="320" t="str">
        <f>IF(F19&gt;=G19,"OK","Innovaatiorahaston osuus ei voi olla suurempi kuin vuosittainen kulu")</f>
        <v>OK</v>
      </c>
      <c r="G21" s="320"/>
      <c r="H21" s="320" t="str">
        <f>IF(H19&gt;=I19,"OK","Innovaatiorahaston osuus ei voi olla suurempi kuin vuosittainen kulu")</f>
        <v>OK</v>
      </c>
      <c r="I21" s="320"/>
      <c r="J21" s="252"/>
      <c r="K21" s="252"/>
    </row>
    <row r="22" spans="2:11" s="10" customFormat="1" ht="17.100000000000001" customHeight="1" thickBot="1" x14ac:dyDescent="0.3">
      <c r="B22" s="11"/>
    </row>
    <row r="23" spans="2:11" s="10" customFormat="1" ht="19.95" customHeight="1" thickBot="1" x14ac:dyDescent="0.3">
      <c r="D23" s="279" t="s">
        <v>25</v>
      </c>
      <c r="E23" s="280"/>
      <c r="F23" s="280"/>
      <c r="G23" s="280"/>
      <c r="H23" s="280"/>
      <c r="I23" s="281"/>
    </row>
    <row r="24" spans="2:11" s="10" customFormat="1" ht="16.95" customHeight="1" x14ac:dyDescent="0.25">
      <c r="D24" s="163" t="s">
        <v>60</v>
      </c>
      <c r="E24" s="282"/>
      <c r="F24" s="282"/>
      <c r="G24" s="282"/>
      <c r="H24" s="282"/>
      <c r="I24" s="283"/>
    </row>
    <row r="25" spans="2:11" s="10" customFormat="1" ht="16.95" customHeight="1" x14ac:dyDescent="0.25">
      <c r="B25" s="15"/>
      <c r="C25" s="15"/>
      <c r="D25" s="186" t="s">
        <v>61</v>
      </c>
      <c r="E25" s="284"/>
      <c r="F25" s="284"/>
      <c r="G25" s="284"/>
      <c r="H25" s="284"/>
      <c r="I25" s="285"/>
    </row>
    <row r="26" spans="2:11" s="10" customFormat="1" ht="16.95" customHeight="1" x14ac:dyDescent="0.25">
      <c r="B26" s="15"/>
      <c r="C26" s="15"/>
      <c r="D26" s="162"/>
      <c r="E26" s="286"/>
      <c r="F26" s="286"/>
      <c r="G26" s="286"/>
      <c r="H26" s="286"/>
      <c r="I26" s="287"/>
    </row>
    <row r="27" spans="2:11" s="10" customFormat="1" ht="16.95" customHeight="1" x14ac:dyDescent="0.25">
      <c r="B27" s="15"/>
      <c r="C27" s="15"/>
      <c r="D27" s="162"/>
      <c r="E27" s="286"/>
      <c r="F27" s="286"/>
      <c r="G27" s="286"/>
      <c r="H27" s="286"/>
      <c r="I27" s="287"/>
    </row>
    <row r="28" spans="2:11" s="10" customFormat="1" ht="16.95" customHeight="1" x14ac:dyDescent="0.25">
      <c r="B28" s="15"/>
      <c r="C28" s="15"/>
      <c r="D28" s="162"/>
      <c r="E28" s="286"/>
      <c r="F28" s="286"/>
      <c r="G28" s="286"/>
      <c r="H28" s="286"/>
      <c r="I28" s="287"/>
    </row>
    <row r="29" spans="2:11" s="10" customFormat="1" ht="16.95" customHeight="1" x14ac:dyDescent="0.25">
      <c r="D29" s="162"/>
      <c r="E29" s="286"/>
      <c r="F29" s="286"/>
      <c r="G29" s="286"/>
      <c r="H29" s="286"/>
      <c r="I29" s="287"/>
    </row>
    <row r="30" spans="2:11" s="10" customFormat="1" ht="16.95" customHeight="1" x14ac:dyDescent="0.25">
      <c r="D30" s="162"/>
      <c r="E30" s="286"/>
      <c r="F30" s="286"/>
      <c r="G30" s="286"/>
      <c r="H30" s="286"/>
      <c r="I30" s="287"/>
    </row>
    <row r="31" spans="2:11" s="10" customFormat="1" ht="16.95" customHeight="1" x14ac:dyDescent="0.25">
      <c r="D31" s="162"/>
      <c r="E31" s="286"/>
      <c r="F31" s="286"/>
      <c r="G31" s="286"/>
      <c r="H31" s="286"/>
      <c r="I31" s="287"/>
    </row>
    <row r="32" spans="2:11" s="10" customFormat="1" ht="16.95" customHeight="1" x14ac:dyDescent="0.25">
      <c r="D32" s="162"/>
      <c r="E32" s="286"/>
      <c r="F32" s="286"/>
      <c r="G32" s="286"/>
      <c r="H32" s="286"/>
      <c r="I32" s="287"/>
    </row>
    <row r="33" spans="4:9" s="10" customFormat="1" ht="16.95" customHeight="1" thickBot="1" x14ac:dyDescent="0.3">
      <c r="D33" s="187"/>
      <c r="E33" s="315"/>
      <c r="F33" s="315"/>
      <c r="G33" s="315"/>
      <c r="H33" s="315"/>
      <c r="I33" s="316"/>
    </row>
    <row r="34" spans="4:9" s="10" customFormat="1" ht="17.100000000000001" customHeight="1" x14ac:dyDescent="0.25"/>
    <row r="35" spans="4:9" s="10" customFormat="1" x14ac:dyDescent="0.25">
      <c r="D35" s="151"/>
      <c r="E35" s="151"/>
    </row>
    <row r="36" spans="4:9" s="10" customFormat="1" x14ac:dyDescent="0.25">
      <c r="D36" s="188"/>
      <c r="E36" s="188"/>
    </row>
    <row r="37" spans="4:9" s="10" customFormat="1" x14ac:dyDescent="0.25">
      <c r="D37" s="188"/>
      <c r="E37" s="188"/>
    </row>
    <row r="38" spans="4:9" s="10" customFormat="1" x14ac:dyDescent="0.25"/>
    <row r="39" spans="4:9" s="10" customFormat="1" x14ac:dyDescent="0.25"/>
    <row r="40" spans="4:9" s="10" customFormat="1" x14ac:dyDescent="0.25"/>
    <row r="41" spans="4:9" s="10" customFormat="1" x14ac:dyDescent="0.25"/>
  </sheetData>
  <sheetProtection algorithmName="SHA-512" hashValue="fG7Oc+FwdRfuP1Q1u/yJbre2kNNL4/hVa/8JJDZyjMG71X2sXZaxkOr2/p2jrSVkRW2Z4knglbvhHUtHfd8D5A==" saltValue="UvwQUfN5l2y5IXEyinVh4Q==" spinCount="100000" sheet="1" objects="1" scenarios="1"/>
  <mergeCells count="32">
    <mergeCell ref="J21:K21"/>
    <mergeCell ref="B9:C9"/>
    <mergeCell ref="B15:C15"/>
    <mergeCell ref="B7:C8"/>
    <mergeCell ref="D7:E7"/>
    <mergeCell ref="F7:G7"/>
    <mergeCell ref="H7:I7"/>
    <mergeCell ref="D21:E21"/>
    <mergeCell ref="F21:G21"/>
    <mergeCell ref="H21:I21"/>
    <mergeCell ref="J7:K7"/>
    <mergeCell ref="B19:C19"/>
    <mergeCell ref="B16:C16"/>
    <mergeCell ref="B10:C10"/>
    <mergeCell ref="B11:C11"/>
    <mergeCell ref="B12:C12"/>
    <mergeCell ref="E33:I33"/>
    <mergeCell ref="C2:D4"/>
    <mergeCell ref="E28:I28"/>
    <mergeCell ref="E29:I29"/>
    <mergeCell ref="E30:I30"/>
    <mergeCell ref="E31:I31"/>
    <mergeCell ref="E32:I32"/>
    <mergeCell ref="D23:I23"/>
    <mergeCell ref="E24:I24"/>
    <mergeCell ref="E25:I25"/>
    <mergeCell ref="E26:I26"/>
    <mergeCell ref="E27:I27"/>
    <mergeCell ref="B17:C17"/>
    <mergeCell ref="B18:C18"/>
    <mergeCell ref="B13:C13"/>
    <mergeCell ref="B14:C14"/>
  </mergeCells>
  <conditionalFormatting sqref="D21 F21 H21">
    <cfRule type="containsText" dxfId="9" priority="11" operator="containsText" text="OK">
      <formula>NOT(ISERROR(SEARCH("OK",D21)))</formula>
    </cfRule>
    <cfRule type="containsText" dxfId="8" priority="12" stopIfTrue="1" operator="containsText" text="Innovaatiorahaston osuus ei voi olla suurempi kuin vuosittainen kulu">
      <formula>NOT(ISERROR(SEARCH("Innovaatiorahaston osuus ei voi olla suurempi kuin vuosittainen kulu",D21)))</formula>
    </cfRule>
  </conditionalFormatting>
  <hyperlinks>
    <hyperlink ref="F4" location="Etusivu!A1" display="Etusivulle" xr:uid="{F21E5C1B-789E-D848-9DD5-7CE84AF3EA98}"/>
  </hyperlinks>
  <pageMargins left="0.7" right="0.7" top="0.75" bottom="0.75" header="0.3" footer="0.3"/>
  <pageSetup paperSize="9" pageOrder="overThenDown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ABAA-9FE4-4C4B-9618-A3ECFB9F082B}">
  <sheetPr codeName="Sheet7"/>
  <dimension ref="A1:K60"/>
  <sheetViews>
    <sheetView zoomScale="85" zoomScaleNormal="85" workbookViewId="0">
      <selection activeCell="I19" sqref="I19"/>
    </sheetView>
  </sheetViews>
  <sheetFormatPr defaultColWidth="8.88671875" defaultRowHeight="13.2" x14ac:dyDescent="0.25"/>
  <cols>
    <col min="1" max="1" width="4.33203125" style="8" customWidth="1"/>
    <col min="2" max="2" width="13.6640625" style="8" customWidth="1"/>
    <col min="3" max="3" width="23.6640625" style="8" customWidth="1"/>
    <col min="4" max="4" width="16.6640625" style="8" customWidth="1"/>
    <col min="5" max="5" width="18.109375" style="8" customWidth="1"/>
    <col min="6" max="6" width="15.5546875" style="8" customWidth="1"/>
    <col min="7" max="7" width="18.5546875" style="8" customWidth="1"/>
    <col min="8" max="8" width="15.44140625" style="8" customWidth="1"/>
    <col min="9" max="9" width="19.33203125" style="8" customWidth="1"/>
    <col min="10" max="10" width="15.21875" style="8" customWidth="1"/>
    <col min="11" max="11" width="18.6640625" style="8" customWidth="1"/>
    <col min="12" max="12" width="16.6640625" style="8" customWidth="1"/>
    <col min="13" max="13" width="18.109375" style="8" customWidth="1"/>
    <col min="14" max="14" width="18.33203125" style="8" customWidth="1"/>
    <col min="15" max="16384" width="8.88671875" style="8"/>
  </cols>
  <sheetData>
    <row r="1" spans="1:11" s="46" customFormat="1" ht="13.8" x14ac:dyDescent="0.25">
      <c r="A1" s="42"/>
      <c r="B1" s="42"/>
      <c r="C1" s="42"/>
      <c r="D1" s="42"/>
      <c r="E1" s="42"/>
      <c r="F1" s="42"/>
    </row>
    <row r="2" spans="1:11" s="46" customFormat="1" ht="17.100000000000001" customHeight="1" x14ac:dyDescent="0.25">
      <c r="A2" s="42"/>
      <c r="B2" s="42"/>
      <c r="C2" s="215" t="str">
        <f>UPPER("Muut kustannukset")</f>
        <v>MUUT KUSTANNUKSET</v>
      </c>
      <c r="D2" s="215"/>
      <c r="E2" s="42"/>
      <c r="F2" s="42"/>
    </row>
    <row r="3" spans="1:11" s="46" customFormat="1" ht="17.100000000000001" customHeight="1" x14ac:dyDescent="0.25">
      <c r="A3" s="42"/>
      <c r="B3" s="44"/>
      <c r="C3" s="215"/>
      <c r="D3" s="215"/>
      <c r="E3" s="42"/>
      <c r="F3" s="42"/>
    </row>
    <row r="4" spans="1:11" s="46" customFormat="1" ht="30" customHeight="1" x14ac:dyDescent="0.25">
      <c r="A4" s="42"/>
      <c r="B4" s="44"/>
      <c r="C4" s="215"/>
      <c r="D4" s="215"/>
      <c r="E4" s="42"/>
      <c r="F4" s="56" t="s">
        <v>13</v>
      </c>
    </row>
    <row r="5" spans="1:11" s="46" customFormat="1" ht="12" customHeight="1" x14ac:dyDescent="0.25">
      <c r="A5" s="42"/>
      <c r="B5" s="44"/>
      <c r="C5" s="44"/>
      <c r="D5" s="45"/>
      <c r="E5" s="45"/>
      <c r="F5" s="45"/>
    </row>
    <row r="6" spans="1:11" s="10" customFormat="1" ht="17.100000000000001" customHeight="1" thickBot="1" x14ac:dyDescent="0.3"/>
    <row r="7" spans="1:11" s="10" customFormat="1" ht="25.05" customHeight="1" x14ac:dyDescent="0.25">
      <c r="B7" s="321" t="s">
        <v>63</v>
      </c>
      <c r="C7" s="255"/>
      <c r="D7" s="205">
        <v>2027</v>
      </c>
      <c r="E7" s="206"/>
      <c r="F7" s="205">
        <v>2028</v>
      </c>
      <c r="G7" s="206"/>
      <c r="H7" s="205">
        <v>2029</v>
      </c>
      <c r="I7" s="206"/>
      <c r="J7" s="205" t="s">
        <v>15</v>
      </c>
      <c r="K7" s="206"/>
    </row>
    <row r="8" spans="1:11" s="10" customFormat="1" ht="30" customHeight="1" thickBot="1" x14ac:dyDescent="0.3">
      <c r="B8" s="322"/>
      <c r="C8" s="256"/>
      <c r="D8" s="160" t="s">
        <v>16</v>
      </c>
      <c r="E8" s="161" t="s">
        <v>17</v>
      </c>
      <c r="F8" s="160" t="s">
        <v>16</v>
      </c>
      <c r="G8" s="161" t="s">
        <v>17</v>
      </c>
      <c r="H8" s="160" t="s">
        <v>16</v>
      </c>
      <c r="I8" s="161" t="s">
        <v>17</v>
      </c>
      <c r="J8" s="160" t="s">
        <v>18</v>
      </c>
      <c r="K8" s="161" t="s">
        <v>17</v>
      </c>
    </row>
    <row r="9" spans="1:11" s="10" customFormat="1" ht="17.100000000000001" customHeight="1" x14ac:dyDescent="0.25">
      <c r="B9" s="298" t="s">
        <v>35</v>
      </c>
      <c r="C9" s="299"/>
      <c r="D9" s="127"/>
      <c r="E9" s="140"/>
      <c r="F9" s="127"/>
      <c r="G9" s="140"/>
      <c r="H9" s="127"/>
      <c r="I9" s="140"/>
      <c r="J9" s="141">
        <f>SUM(D9+F9+H9)</f>
        <v>0</v>
      </c>
      <c r="K9" s="132">
        <f>E9+G9+I9</f>
        <v>0</v>
      </c>
    </row>
    <row r="10" spans="1:11" s="10" customFormat="1" ht="17.100000000000001" customHeight="1" x14ac:dyDescent="0.25">
      <c r="B10" s="300" t="s">
        <v>36</v>
      </c>
      <c r="C10" s="301"/>
      <c r="D10" s="127"/>
      <c r="E10" s="140"/>
      <c r="F10" s="127"/>
      <c r="G10" s="140"/>
      <c r="H10" s="127"/>
      <c r="I10" s="140"/>
      <c r="J10" s="143">
        <f t="shared" ref="J10:J18" si="0">SUM(D10+F10+H10)</f>
        <v>0</v>
      </c>
      <c r="K10" s="130">
        <f t="shared" ref="K10:K18" si="1">E10+G10+I10</f>
        <v>0</v>
      </c>
    </row>
    <row r="11" spans="1:11" s="10" customFormat="1" ht="17.100000000000001" customHeight="1" x14ac:dyDescent="0.25">
      <c r="B11" s="300" t="s">
        <v>37</v>
      </c>
      <c r="C11" s="301"/>
      <c r="D11" s="127"/>
      <c r="E11" s="140"/>
      <c r="F11" s="127"/>
      <c r="G11" s="140"/>
      <c r="H11" s="127"/>
      <c r="I11" s="140"/>
      <c r="J11" s="143">
        <f t="shared" si="0"/>
        <v>0</v>
      </c>
      <c r="K11" s="130">
        <f t="shared" si="1"/>
        <v>0</v>
      </c>
    </row>
    <row r="12" spans="1:11" s="10" customFormat="1" ht="17.100000000000001" customHeight="1" x14ac:dyDescent="0.25">
      <c r="B12" s="300" t="s">
        <v>38</v>
      </c>
      <c r="C12" s="301"/>
      <c r="D12" s="127"/>
      <c r="E12" s="140"/>
      <c r="F12" s="127"/>
      <c r="G12" s="140"/>
      <c r="H12" s="127"/>
      <c r="I12" s="140"/>
      <c r="J12" s="143">
        <f t="shared" si="0"/>
        <v>0</v>
      </c>
      <c r="K12" s="130">
        <f t="shared" si="1"/>
        <v>0</v>
      </c>
    </row>
    <row r="13" spans="1:11" s="10" customFormat="1" ht="17.100000000000001" customHeight="1" x14ac:dyDescent="0.25">
      <c r="B13" s="300" t="s">
        <v>39</v>
      </c>
      <c r="C13" s="301"/>
      <c r="D13" s="127"/>
      <c r="E13" s="140"/>
      <c r="F13" s="127"/>
      <c r="G13" s="140"/>
      <c r="H13" s="127"/>
      <c r="I13" s="140"/>
      <c r="J13" s="143">
        <f t="shared" si="0"/>
        <v>0</v>
      </c>
      <c r="K13" s="130">
        <f t="shared" si="1"/>
        <v>0</v>
      </c>
    </row>
    <row r="14" spans="1:11" s="10" customFormat="1" ht="17.100000000000001" customHeight="1" x14ac:dyDescent="0.25">
      <c r="B14" s="300" t="s">
        <v>40</v>
      </c>
      <c r="C14" s="301"/>
      <c r="D14" s="127"/>
      <c r="E14" s="140"/>
      <c r="F14" s="127"/>
      <c r="G14" s="140"/>
      <c r="H14" s="127"/>
      <c r="I14" s="140"/>
      <c r="J14" s="143">
        <f t="shared" si="0"/>
        <v>0</v>
      </c>
      <c r="K14" s="130">
        <f t="shared" si="1"/>
        <v>0</v>
      </c>
    </row>
    <row r="15" spans="1:11" s="10" customFormat="1" ht="17.100000000000001" customHeight="1" x14ac:dyDescent="0.25">
      <c r="B15" s="300" t="s">
        <v>41</v>
      </c>
      <c r="C15" s="301"/>
      <c r="D15" s="127"/>
      <c r="E15" s="140"/>
      <c r="F15" s="127"/>
      <c r="G15" s="140"/>
      <c r="H15" s="127"/>
      <c r="I15" s="140"/>
      <c r="J15" s="143">
        <f t="shared" si="0"/>
        <v>0</v>
      </c>
      <c r="K15" s="130">
        <f t="shared" si="1"/>
        <v>0</v>
      </c>
    </row>
    <row r="16" spans="1:11" s="10" customFormat="1" ht="17.100000000000001" customHeight="1" x14ac:dyDescent="0.25">
      <c r="B16" s="302" t="s">
        <v>42</v>
      </c>
      <c r="C16" s="303"/>
      <c r="D16" s="133"/>
      <c r="E16" s="142"/>
      <c r="F16" s="133"/>
      <c r="G16" s="142"/>
      <c r="H16" s="133"/>
      <c r="I16" s="142"/>
      <c r="J16" s="143">
        <f t="shared" si="0"/>
        <v>0</v>
      </c>
      <c r="K16" s="130">
        <f t="shared" si="1"/>
        <v>0</v>
      </c>
    </row>
    <row r="17" spans="2:11" s="10" customFormat="1" ht="17.100000000000001" customHeight="1" x14ac:dyDescent="0.25">
      <c r="B17" s="302" t="s">
        <v>43</v>
      </c>
      <c r="C17" s="303"/>
      <c r="D17" s="133"/>
      <c r="E17" s="142"/>
      <c r="F17" s="133"/>
      <c r="G17" s="142"/>
      <c r="H17" s="133"/>
      <c r="I17" s="142"/>
      <c r="J17" s="143">
        <f t="shared" si="0"/>
        <v>0</v>
      </c>
      <c r="K17" s="130">
        <f t="shared" si="1"/>
        <v>0</v>
      </c>
    </row>
    <row r="18" spans="2:11" s="10" customFormat="1" ht="17.100000000000001" customHeight="1" thickBot="1" x14ac:dyDescent="0.3">
      <c r="B18" s="304" t="s">
        <v>44</v>
      </c>
      <c r="C18" s="305"/>
      <c r="D18" s="154"/>
      <c r="E18" s="155"/>
      <c r="F18" s="154"/>
      <c r="G18" s="155"/>
      <c r="H18" s="154"/>
      <c r="I18" s="155"/>
      <c r="J18" s="129">
        <f t="shared" si="0"/>
        <v>0</v>
      </c>
      <c r="K18" s="156">
        <f t="shared" si="1"/>
        <v>0</v>
      </c>
    </row>
    <row r="19" spans="2:11" s="10" customFormat="1" ht="17.100000000000001" customHeight="1" thickBot="1" x14ac:dyDescent="0.3">
      <c r="B19" s="323" t="s">
        <v>20</v>
      </c>
      <c r="C19" s="324"/>
      <c r="D19" s="158">
        <f t="shared" ref="D19:K19" si="2">SUM(D9:D18)</f>
        <v>0</v>
      </c>
      <c r="E19" s="159">
        <f t="shared" si="2"/>
        <v>0</v>
      </c>
      <c r="F19" s="158">
        <f t="shared" si="2"/>
        <v>0</v>
      </c>
      <c r="G19" s="159">
        <f t="shared" si="2"/>
        <v>0</v>
      </c>
      <c r="H19" s="158">
        <f t="shared" si="2"/>
        <v>0</v>
      </c>
      <c r="I19" s="159">
        <f t="shared" si="2"/>
        <v>0</v>
      </c>
      <c r="J19" s="158">
        <f t="shared" si="2"/>
        <v>0</v>
      </c>
      <c r="K19" s="159">
        <f t="shared" si="2"/>
        <v>0</v>
      </c>
    </row>
    <row r="20" spans="2:11" s="10" customFormat="1" ht="17.100000000000001" customHeight="1" x14ac:dyDescent="0.25">
      <c r="B20" s="11"/>
    </row>
    <row r="21" spans="2:11" s="10" customFormat="1" ht="25.2" customHeight="1" x14ac:dyDescent="0.25">
      <c r="C21" s="12" t="s">
        <v>23</v>
      </c>
      <c r="D21" s="320" t="str">
        <f>IF(D19&gt;=E19,"OK","Innovaatiorahaston osuus ei voi olla suurempi kuin vuosittainen kulu")</f>
        <v>OK</v>
      </c>
      <c r="E21" s="320"/>
      <c r="F21" s="320" t="str">
        <f>IF(F19&gt;=G19,"OK","Innovaatiorahaston osuus ei voi olla suurempi kuin vuosittainen kulu")</f>
        <v>OK</v>
      </c>
      <c r="G21" s="320"/>
      <c r="H21" s="320" t="str">
        <f>IF(H19&gt;=I19,"OK","Innovaatiorahaston osuus ei voi olla suurempi kuin vuosittainen kulu")</f>
        <v>OK</v>
      </c>
      <c r="I21" s="320"/>
      <c r="J21" s="252"/>
      <c r="K21" s="252"/>
    </row>
    <row r="22" spans="2:11" s="10" customFormat="1" ht="17.100000000000001" customHeight="1" thickBot="1" x14ac:dyDescent="0.3">
      <c r="B22" s="11"/>
    </row>
    <row r="23" spans="2:11" s="10" customFormat="1" ht="19.95" customHeight="1" thickBot="1" x14ac:dyDescent="0.3">
      <c r="D23" s="327" t="s">
        <v>25</v>
      </c>
      <c r="E23" s="328"/>
      <c r="F23" s="328"/>
      <c r="G23" s="328"/>
      <c r="H23" s="328"/>
      <c r="I23" s="329"/>
    </row>
    <row r="24" spans="2:11" s="10" customFormat="1" ht="17.100000000000001" customHeight="1" x14ac:dyDescent="0.25">
      <c r="B24" s="15"/>
      <c r="C24" s="15"/>
      <c r="D24" s="163" t="s">
        <v>48</v>
      </c>
      <c r="E24" s="325"/>
      <c r="F24" s="325"/>
      <c r="G24" s="325"/>
      <c r="H24" s="325"/>
      <c r="I24" s="326"/>
    </row>
    <row r="25" spans="2:11" s="10" customFormat="1" ht="17.100000000000001" customHeight="1" x14ac:dyDescent="0.25">
      <c r="B25" s="15"/>
      <c r="C25" s="15"/>
      <c r="D25" s="162" t="s">
        <v>49</v>
      </c>
      <c r="E25" s="284"/>
      <c r="F25" s="284"/>
      <c r="G25" s="284"/>
      <c r="H25" s="284"/>
      <c r="I25" s="285"/>
    </row>
    <row r="26" spans="2:11" s="10" customFormat="1" ht="17.100000000000001" customHeight="1" x14ac:dyDescent="0.25">
      <c r="B26" s="15"/>
      <c r="C26" s="15"/>
      <c r="D26" s="162" t="s">
        <v>51</v>
      </c>
      <c r="E26" s="286"/>
      <c r="F26" s="286"/>
      <c r="G26" s="286"/>
      <c r="H26" s="286"/>
      <c r="I26" s="287"/>
    </row>
    <row r="27" spans="2:11" s="10" customFormat="1" ht="17.100000000000001" customHeight="1" x14ac:dyDescent="0.25">
      <c r="B27" s="15"/>
      <c r="C27" s="15"/>
      <c r="D27" s="162" t="s">
        <v>52</v>
      </c>
      <c r="E27" s="286"/>
      <c r="F27" s="286"/>
      <c r="G27" s="286"/>
      <c r="H27" s="286"/>
      <c r="I27" s="287"/>
    </row>
    <row r="28" spans="2:11" s="10" customFormat="1" ht="17.100000000000001" customHeight="1" x14ac:dyDescent="0.25">
      <c r="D28" s="162" t="s">
        <v>53</v>
      </c>
      <c r="E28" s="286"/>
      <c r="F28" s="286"/>
      <c r="G28" s="286"/>
      <c r="H28" s="286"/>
      <c r="I28" s="287"/>
    </row>
    <row r="29" spans="2:11" s="10" customFormat="1" ht="17.100000000000001" customHeight="1" x14ac:dyDescent="0.25">
      <c r="D29" s="162" t="s">
        <v>54</v>
      </c>
      <c r="E29" s="286"/>
      <c r="F29" s="286"/>
      <c r="G29" s="286"/>
      <c r="H29" s="286"/>
      <c r="I29" s="287"/>
    </row>
    <row r="30" spans="2:11" s="10" customFormat="1" ht="17.100000000000001" customHeight="1" x14ac:dyDescent="0.25">
      <c r="D30" s="162" t="s">
        <v>55</v>
      </c>
      <c r="E30" s="286"/>
      <c r="F30" s="286"/>
      <c r="G30" s="286"/>
      <c r="H30" s="286"/>
      <c r="I30" s="287"/>
    </row>
    <row r="31" spans="2:11" s="10" customFormat="1" ht="17.100000000000001" customHeight="1" x14ac:dyDescent="0.25">
      <c r="D31" s="162" t="s">
        <v>56</v>
      </c>
      <c r="E31" s="286"/>
      <c r="F31" s="286"/>
      <c r="G31" s="286"/>
      <c r="H31" s="286"/>
      <c r="I31" s="287"/>
    </row>
    <row r="32" spans="2:11" s="10" customFormat="1" ht="17.100000000000001" customHeight="1" x14ac:dyDescent="0.25">
      <c r="D32" s="162" t="s">
        <v>57</v>
      </c>
      <c r="E32" s="286"/>
      <c r="F32" s="286"/>
      <c r="G32" s="286"/>
      <c r="H32" s="286"/>
      <c r="I32" s="287"/>
    </row>
    <row r="33" spans="4:9" s="10" customFormat="1" ht="17.100000000000001" customHeight="1" thickBot="1" x14ac:dyDescent="0.3">
      <c r="D33" s="187" t="s">
        <v>58</v>
      </c>
      <c r="E33" s="315"/>
      <c r="F33" s="315"/>
      <c r="G33" s="315"/>
      <c r="H33" s="315"/>
      <c r="I33" s="316"/>
    </row>
    <row r="34" spans="4:9" s="10" customFormat="1" ht="17.100000000000001" customHeight="1" x14ac:dyDescent="0.25">
      <c r="D34" s="15"/>
      <c r="E34" s="15"/>
      <c r="F34" s="15"/>
    </row>
    <row r="35" spans="4:9" s="10" customFormat="1" ht="17.100000000000001" customHeight="1" x14ac:dyDescent="0.25">
      <c r="D35" s="15"/>
      <c r="E35" s="15"/>
      <c r="F35" s="15"/>
    </row>
    <row r="36" spans="4:9" s="10" customFormat="1" x14ac:dyDescent="0.25"/>
    <row r="37" spans="4:9" s="10" customFormat="1" x14ac:dyDescent="0.25"/>
    <row r="38" spans="4:9" s="10" customFormat="1" x14ac:dyDescent="0.25"/>
    <row r="39" spans="4:9" s="10" customFormat="1" x14ac:dyDescent="0.25"/>
    <row r="40" spans="4:9" s="10" customFormat="1" x14ac:dyDescent="0.25"/>
    <row r="41" spans="4:9" s="10" customFormat="1" x14ac:dyDescent="0.25"/>
    <row r="42" spans="4:9" s="10" customFormat="1" x14ac:dyDescent="0.25"/>
    <row r="43" spans="4:9" s="10" customFormat="1" x14ac:dyDescent="0.25"/>
    <row r="44" spans="4:9" s="10" customFormat="1" x14ac:dyDescent="0.25"/>
    <row r="45" spans="4:9" s="10" customFormat="1" x14ac:dyDescent="0.25"/>
    <row r="46" spans="4:9" s="10" customFormat="1" x14ac:dyDescent="0.25"/>
    <row r="47" spans="4:9" s="10" customFormat="1" x14ac:dyDescent="0.25"/>
    <row r="48" spans="4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</sheetData>
  <sheetProtection algorithmName="SHA-512" hashValue="Vv+gqk5VER9LFYehRb8nybbVLFpoDCIV1BTFQRjFfx3OPIfNiOmV+uaqTGkL9yXV8c6FrqzCjLbGyMh1WMbvUg==" saltValue="V0f26bUgF284GQZdW3HF4w==" spinCount="100000" sheet="1" objects="1" scenarios="1"/>
  <mergeCells count="32">
    <mergeCell ref="C2:D4"/>
    <mergeCell ref="D21:E21"/>
    <mergeCell ref="F21:G21"/>
    <mergeCell ref="H21:I21"/>
    <mergeCell ref="D7:E7"/>
    <mergeCell ref="F7:G7"/>
    <mergeCell ref="H7:I7"/>
    <mergeCell ref="B7:C8"/>
    <mergeCell ref="B18:C18"/>
    <mergeCell ref="B14:C14"/>
    <mergeCell ref="B15:C15"/>
    <mergeCell ref="B16:C16"/>
    <mergeCell ref="J7:K7"/>
    <mergeCell ref="B10:C10"/>
    <mergeCell ref="B11:C11"/>
    <mergeCell ref="B12:C12"/>
    <mergeCell ref="B13:C13"/>
    <mergeCell ref="B9:C9"/>
    <mergeCell ref="J21:K21"/>
    <mergeCell ref="B17:C17"/>
    <mergeCell ref="B19:C19"/>
    <mergeCell ref="E24:I24"/>
    <mergeCell ref="E25:I25"/>
    <mergeCell ref="D23:I23"/>
    <mergeCell ref="E31:I31"/>
    <mergeCell ref="E32:I32"/>
    <mergeCell ref="E33:I33"/>
    <mergeCell ref="E26:I26"/>
    <mergeCell ref="E27:I27"/>
    <mergeCell ref="E28:I28"/>
    <mergeCell ref="E29:I29"/>
    <mergeCell ref="E30:I30"/>
  </mergeCells>
  <phoneticPr fontId="3" type="noConversion"/>
  <conditionalFormatting sqref="D21 F21 H21">
    <cfRule type="containsText" dxfId="7" priority="12" operator="containsText" text="OK">
      <formula>NOT(ISERROR(SEARCH("OK",D21)))</formula>
    </cfRule>
    <cfRule type="containsText" dxfId="6" priority="13" operator="containsText" text="Innovaatiorahaston osuus ei voi olla suurempi kuin vuosittainen kulu">
      <formula>NOT(ISERROR(SEARCH("Innovaatiorahaston osuus ei voi olla suurempi kuin vuosittainen kulu",D21)))</formula>
    </cfRule>
  </conditionalFormatting>
  <hyperlinks>
    <hyperlink ref="F4" location="Etusivu!A1" display="Etusivulle" xr:uid="{1A0B05D3-961D-B94D-AA79-FCF8DE2B5A74}"/>
  </hyperlinks>
  <pageMargins left="0.7" right="0.7" top="0.75" bottom="0.75" header="0.3" footer="0.3"/>
  <pageSetup paperSize="9" pageOrder="overThenDown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6EE9-9C13-41D0-8D18-DCF36941C667}">
  <sheetPr codeName="Sheet8"/>
  <dimension ref="A1:O47"/>
  <sheetViews>
    <sheetView zoomScaleNormal="100" workbookViewId="0">
      <selection activeCell="B6" sqref="B6"/>
    </sheetView>
  </sheetViews>
  <sheetFormatPr defaultColWidth="8.88671875" defaultRowHeight="13.2" x14ac:dyDescent="0.25"/>
  <cols>
    <col min="1" max="1" width="2.88671875" style="8" customWidth="1"/>
    <col min="2" max="2" width="13.109375" style="8" customWidth="1"/>
    <col min="3" max="3" width="15.88671875" style="8" customWidth="1"/>
    <col min="4" max="4" width="2.88671875" style="8" customWidth="1"/>
    <col min="5" max="10" width="16.6640625" style="8" customWidth="1"/>
    <col min="11" max="11" width="11" style="8" bestFit="1" customWidth="1"/>
    <col min="12" max="16384" width="8.88671875" style="8"/>
  </cols>
  <sheetData>
    <row r="1" spans="1:15" s="46" customFormat="1" ht="17.10000000000000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5" s="46" customFormat="1" ht="17.100000000000001" customHeight="1" x14ac:dyDescent="0.25">
      <c r="A2" s="42"/>
      <c r="B2" s="42"/>
      <c r="C2" s="215" t="str">
        <f>UPPER("hankkeen rahoitus")</f>
        <v>HANKKEEN RAHOITUS</v>
      </c>
      <c r="D2" s="215"/>
      <c r="E2" s="215"/>
      <c r="F2" s="43"/>
      <c r="G2" s="43"/>
      <c r="H2" s="43"/>
      <c r="I2" s="42"/>
      <c r="J2" s="42"/>
    </row>
    <row r="3" spans="1:15" s="46" customFormat="1" ht="17.100000000000001" customHeight="1" x14ac:dyDescent="0.25">
      <c r="A3" s="42"/>
      <c r="B3" s="44"/>
      <c r="C3" s="215"/>
      <c r="D3" s="215"/>
      <c r="E3" s="215"/>
      <c r="F3" s="43"/>
      <c r="G3" s="43"/>
      <c r="H3" s="43"/>
      <c r="I3" s="42"/>
      <c r="J3" s="42"/>
    </row>
    <row r="4" spans="1:15" s="46" customFormat="1" ht="30" customHeight="1" x14ac:dyDescent="0.25">
      <c r="A4" s="42"/>
      <c r="B4" s="44"/>
      <c r="C4" s="215"/>
      <c r="D4" s="215"/>
      <c r="E4" s="215"/>
      <c r="G4" s="43"/>
      <c r="H4" s="56" t="s">
        <v>13</v>
      </c>
    </row>
    <row r="5" spans="1:15" s="46" customFormat="1" ht="17.100000000000001" customHeight="1" x14ac:dyDescent="0.25">
      <c r="A5" s="42"/>
      <c r="B5" s="44"/>
      <c r="C5" s="44"/>
      <c r="D5" s="44"/>
      <c r="E5" s="44"/>
      <c r="F5" s="44"/>
      <c r="G5" s="45"/>
      <c r="H5" s="45"/>
      <c r="I5" s="45"/>
      <c r="J5" s="45"/>
    </row>
    <row r="6" spans="1:15" s="10" customFormat="1" ht="17.100000000000001" customHeight="1" x14ac:dyDescent="0.25"/>
    <row r="7" spans="1:15" s="10" customFormat="1" ht="19.8" customHeight="1" x14ac:dyDescent="0.25">
      <c r="C7" s="16"/>
      <c r="D7" s="16"/>
      <c r="E7" s="339" t="s">
        <v>68</v>
      </c>
      <c r="F7" s="340"/>
      <c r="G7" s="340"/>
      <c r="H7" s="340"/>
      <c r="I7" s="341"/>
      <c r="J7" s="16"/>
      <c r="L7" s="16"/>
      <c r="M7" s="16"/>
    </row>
    <row r="8" spans="1:15" s="10" customFormat="1" ht="19.8" customHeight="1" x14ac:dyDescent="0.25">
      <c r="B8" s="16"/>
      <c r="C8" s="16"/>
      <c r="D8" s="16"/>
      <c r="E8" s="342"/>
      <c r="F8" s="343"/>
      <c r="G8" s="343"/>
      <c r="H8" s="343"/>
      <c r="I8" s="344"/>
      <c r="J8" s="16"/>
      <c r="L8" s="16"/>
      <c r="M8" s="16"/>
    </row>
    <row r="9" spans="1:15" s="10" customFormat="1" ht="19.8" customHeight="1" x14ac:dyDescent="0.25">
      <c r="B9" s="16"/>
      <c r="C9" s="16"/>
      <c r="D9" s="16"/>
      <c r="E9" s="342"/>
      <c r="F9" s="343"/>
      <c r="G9" s="343"/>
      <c r="H9" s="343"/>
      <c r="I9" s="344"/>
      <c r="J9" s="16"/>
      <c r="L9" s="16"/>
      <c r="M9" s="16"/>
    </row>
    <row r="10" spans="1:15" s="10" customFormat="1" ht="19.8" customHeight="1" x14ac:dyDescent="0.25">
      <c r="B10" s="16"/>
      <c r="C10" s="16"/>
      <c r="D10" s="16"/>
      <c r="E10" s="342"/>
      <c r="F10" s="343"/>
      <c r="G10" s="343"/>
      <c r="H10" s="343"/>
      <c r="I10" s="344"/>
      <c r="J10" s="16"/>
      <c r="L10" s="16"/>
      <c r="M10" s="16"/>
    </row>
    <row r="11" spans="1:15" s="10" customFormat="1" ht="19.8" customHeight="1" x14ac:dyDescent="0.25">
      <c r="B11" s="16"/>
      <c r="C11" s="16"/>
      <c r="D11" s="16"/>
      <c r="E11" s="345"/>
      <c r="F11" s="346"/>
      <c r="G11" s="346"/>
      <c r="H11" s="346"/>
      <c r="I11" s="347"/>
      <c r="J11" s="16"/>
      <c r="L11" s="16"/>
      <c r="M11" s="16"/>
    </row>
    <row r="12" spans="1:15" s="10" customFormat="1" ht="17.100000000000001" customHeight="1" thickBot="1" x14ac:dyDescent="0.3"/>
    <row r="13" spans="1:15" s="10" customFormat="1" ht="17.100000000000001" customHeight="1" x14ac:dyDescent="0.25">
      <c r="B13" s="354"/>
      <c r="C13" s="355"/>
      <c r="D13" s="355"/>
      <c r="E13" s="356"/>
      <c r="F13" s="84">
        <v>2027</v>
      </c>
      <c r="G13" s="84">
        <v>2028</v>
      </c>
      <c r="H13" s="84">
        <v>2029</v>
      </c>
      <c r="I13" s="84" t="s">
        <v>15</v>
      </c>
      <c r="J13" s="20"/>
      <c r="K13" s="20"/>
      <c r="L13" s="20"/>
      <c r="M13" s="20"/>
      <c r="N13" s="20"/>
      <c r="O13" s="21"/>
    </row>
    <row r="14" spans="1:15" s="10" customFormat="1" ht="17.100000000000001" customHeight="1" thickBot="1" x14ac:dyDescent="0.3">
      <c r="B14" s="357"/>
      <c r="C14" s="358"/>
      <c r="D14" s="358"/>
      <c r="E14" s="359"/>
      <c r="F14" s="85" t="s">
        <v>18</v>
      </c>
      <c r="G14" s="85" t="s">
        <v>18</v>
      </c>
      <c r="H14" s="85" t="s">
        <v>18</v>
      </c>
      <c r="I14" s="85" t="s">
        <v>18</v>
      </c>
      <c r="J14" s="20"/>
      <c r="K14" s="20"/>
      <c r="L14" s="20"/>
      <c r="M14" s="20"/>
      <c r="N14" s="20"/>
      <c r="O14" s="21"/>
    </row>
    <row r="15" spans="1:15" s="10" customFormat="1" ht="17.100000000000001" customHeight="1" thickBot="1" x14ac:dyDescent="0.3">
      <c r="B15" s="360" t="s">
        <v>21</v>
      </c>
      <c r="C15" s="361"/>
      <c r="D15" s="361"/>
      <c r="E15" s="362"/>
      <c r="F15" s="125">
        <f>'Budjetin yhteenveto'!E16</f>
        <v>0</v>
      </c>
      <c r="G15" s="125">
        <f>'Budjetin yhteenveto'!G16</f>
        <v>0</v>
      </c>
      <c r="H15" s="125">
        <f>'Budjetin yhteenveto'!I16</f>
        <v>0</v>
      </c>
      <c r="I15" s="125">
        <f>SUM(F15:H15)</f>
        <v>0</v>
      </c>
      <c r="J15" s="20"/>
      <c r="K15" s="106"/>
      <c r="L15" s="20"/>
      <c r="M15" s="20"/>
      <c r="N15" s="20"/>
      <c r="O15" s="21"/>
    </row>
    <row r="16" spans="1:15" s="10" customFormat="1" ht="17.100000000000001" customHeight="1" x14ac:dyDescent="0.25">
      <c r="B16" s="363" t="s">
        <v>71</v>
      </c>
      <c r="C16" s="364"/>
      <c r="D16" s="364"/>
      <c r="E16" s="365"/>
      <c r="F16" s="153">
        <f>SUM(F17:F19)</f>
        <v>0</v>
      </c>
      <c r="G16" s="153">
        <f>SUM(G17:G19)</f>
        <v>0</v>
      </c>
      <c r="H16" s="153">
        <f>SUM(H17:H19)</f>
        <v>0</v>
      </c>
      <c r="I16" s="153">
        <f>SUM(F16:H16)</f>
        <v>0</v>
      </c>
      <c r="J16" s="20"/>
      <c r="K16" s="20"/>
      <c r="L16" s="20"/>
      <c r="M16" s="20"/>
      <c r="N16" s="20"/>
      <c r="O16" s="21"/>
    </row>
    <row r="17" spans="2:15" s="10" customFormat="1" ht="17.100000000000001" customHeight="1" x14ac:dyDescent="0.25">
      <c r="B17" s="366" t="s">
        <v>26</v>
      </c>
      <c r="C17" s="367"/>
      <c r="D17" s="367"/>
      <c r="E17" s="368"/>
      <c r="F17" s="184">
        <v>0</v>
      </c>
      <c r="G17" s="184">
        <v>0</v>
      </c>
      <c r="H17" s="184">
        <v>0</v>
      </c>
      <c r="I17" s="185">
        <f>SUM(F17:H17)</f>
        <v>0</v>
      </c>
      <c r="J17" s="20"/>
      <c r="K17" s="20"/>
      <c r="L17" s="20"/>
      <c r="M17" s="20"/>
      <c r="N17" s="20"/>
      <c r="O17" s="21"/>
    </row>
    <row r="18" spans="2:15" s="10" customFormat="1" ht="17.100000000000001" customHeight="1" x14ac:dyDescent="0.25">
      <c r="B18" s="366" t="s">
        <v>27</v>
      </c>
      <c r="C18" s="367"/>
      <c r="D18" s="367"/>
      <c r="E18" s="368"/>
      <c r="F18" s="184">
        <v>0</v>
      </c>
      <c r="G18" s="184">
        <v>0</v>
      </c>
      <c r="H18" s="184">
        <v>0</v>
      </c>
      <c r="I18" s="185">
        <f>SUM(F18:H18)</f>
        <v>0</v>
      </c>
      <c r="J18" s="20"/>
      <c r="K18" s="20"/>
      <c r="L18" s="20"/>
      <c r="M18" s="20"/>
      <c r="N18" s="20"/>
      <c r="O18" s="21"/>
    </row>
    <row r="19" spans="2:15" s="10" customFormat="1" ht="17.100000000000001" customHeight="1" thickBot="1" x14ac:dyDescent="0.3">
      <c r="B19" s="369" t="s">
        <v>65</v>
      </c>
      <c r="C19" s="370"/>
      <c r="D19" s="370"/>
      <c r="E19" s="371"/>
      <c r="F19" s="189">
        <v>0</v>
      </c>
      <c r="G19" s="189">
        <v>0</v>
      </c>
      <c r="H19" s="189">
        <v>0</v>
      </c>
      <c r="I19" s="144">
        <f>SUM(F19:H19)</f>
        <v>0</v>
      </c>
      <c r="J19" s="21"/>
      <c r="K19" s="21"/>
      <c r="L19" s="21"/>
      <c r="M19" s="21"/>
      <c r="N19" s="21"/>
      <c r="O19" s="21"/>
    </row>
    <row r="20" spans="2:15" s="10" customFormat="1" ht="17.100000000000001" customHeight="1" thickBot="1" x14ac:dyDescent="0.3">
      <c r="B20" s="360" t="s">
        <v>22</v>
      </c>
      <c r="C20" s="361"/>
      <c r="D20" s="361"/>
      <c r="E20" s="362"/>
      <c r="F20" s="125">
        <f>SUM(F15+F16)</f>
        <v>0</v>
      </c>
      <c r="G20" s="125">
        <f>SUM(G15+G16)</f>
        <v>0</v>
      </c>
      <c r="H20" s="125">
        <f>SUM(H15+H16)</f>
        <v>0</v>
      </c>
      <c r="I20" s="125">
        <f>SUM(I15+I16)</f>
        <v>0</v>
      </c>
    </row>
    <row r="21" spans="2:15" s="10" customFormat="1" ht="17.100000000000001" customHeight="1" thickBot="1" x14ac:dyDescent="0.3">
      <c r="B21" s="372" t="s">
        <v>14</v>
      </c>
      <c r="C21" s="373"/>
      <c r="D21" s="373"/>
      <c r="E21" s="374"/>
      <c r="F21" s="152">
        <f>'Budjetin yhteenveto'!D16</f>
        <v>0</v>
      </c>
      <c r="G21" s="152">
        <f>'Budjetin yhteenveto'!F16</f>
        <v>0</v>
      </c>
      <c r="H21" s="152">
        <f>'Budjetin yhteenveto'!H16</f>
        <v>0</v>
      </c>
      <c r="I21" s="152">
        <f>'Budjetin yhteenveto'!J16</f>
        <v>0</v>
      </c>
      <c r="K21" s="105"/>
    </row>
    <row r="22" spans="2:15" s="10" customFormat="1" ht="17.100000000000001" customHeight="1" x14ac:dyDescent="0.25">
      <c r="B22" s="16"/>
      <c r="F22" s="22"/>
      <c r="G22" s="22"/>
      <c r="H22" s="22"/>
      <c r="I22" s="22"/>
      <c r="J22" s="22"/>
      <c r="K22" s="22"/>
    </row>
    <row r="23" spans="2:15" s="10" customFormat="1" ht="17.100000000000001" customHeight="1" x14ac:dyDescent="0.25">
      <c r="B23" s="11"/>
      <c r="E23" s="23" t="s">
        <v>23</v>
      </c>
      <c r="F23" s="351" t="str">
        <f>IF(AND((F21=F20),(G21=G20),(H21=H20)),"OK","Hankkeen vuotuinen rahoitussuunnitelma ei vastaa kokonaiskustannuksia")</f>
        <v>OK</v>
      </c>
      <c r="G23" s="352"/>
      <c r="H23" s="352"/>
      <c r="I23" s="353"/>
    </row>
    <row r="24" spans="2:15" s="10" customFormat="1" ht="17.100000000000001" customHeight="1" thickBot="1" x14ac:dyDescent="0.3">
      <c r="B24" s="11"/>
      <c r="E24" s="23"/>
      <c r="F24" s="23"/>
      <c r="G24" s="24"/>
      <c r="H24" s="24"/>
      <c r="I24" s="24"/>
    </row>
    <row r="25" spans="2:15" s="10" customFormat="1" ht="17.100000000000001" customHeight="1" thickBot="1" x14ac:dyDescent="0.3"/>
    <row r="26" spans="2:15" s="10" customFormat="1" ht="17.100000000000001" customHeight="1" x14ac:dyDescent="0.25">
      <c r="B26" s="332" t="s">
        <v>64</v>
      </c>
      <c r="C26" s="332"/>
      <c r="D26" s="332"/>
      <c r="E26" s="332"/>
      <c r="F26" s="86"/>
      <c r="G26" s="86"/>
      <c r="H26" s="86"/>
      <c r="I26" s="87"/>
      <c r="J26" s="15"/>
      <c r="K26" s="16"/>
    </row>
    <row r="27" spans="2:15" s="10" customFormat="1" ht="17.100000000000001" customHeight="1" x14ac:dyDescent="0.25">
      <c r="B27" s="333"/>
      <c r="C27" s="333"/>
      <c r="D27" s="333"/>
      <c r="E27" s="333"/>
      <c r="G27" s="89"/>
      <c r="H27" s="89"/>
      <c r="I27" s="90"/>
      <c r="J27" s="15"/>
      <c r="K27" s="16"/>
    </row>
    <row r="28" spans="2:15" s="10" customFormat="1" ht="17.100000000000001" customHeight="1" x14ac:dyDescent="0.25">
      <c r="B28" s="333"/>
      <c r="C28" s="333"/>
      <c r="D28" s="333"/>
      <c r="E28" s="333"/>
      <c r="F28" s="88"/>
      <c r="G28" s="89"/>
      <c r="H28" s="89"/>
      <c r="I28" s="90"/>
      <c r="J28" s="15"/>
      <c r="K28" s="16"/>
    </row>
    <row r="29" spans="2:15" s="10" customFormat="1" ht="17.100000000000001" customHeight="1" x14ac:dyDescent="0.25">
      <c r="B29" s="333"/>
      <c r="C29" s="333"/>
      <c r="D29" s="333"/>
      <c r="E29" s="333"/>
      <c r="F29" s="88"/>
      <c r="G29" s="89"/>
      <c r="H29" s="89"/>
      <c r="I29" s="90"/>
      <c r="J29" s="15"/>
      <c r="K29" s="16"/>
    </row>
    <row r="30" spans="2:15" s="10" customFormat="1" ht="17.100000000000001" customHeight="1" thickBot="1" x14ac:dyDescent="0.3">
      <c r="B30" s="334"/>
      <c r="C30" s="334"/>
      <c r="D30" s="334"/>
      <c r="E30" s="334"/>
      <c r="F30" s="91"/>
      <c r="G30" s="92"/>
      <c r="H30" s="92"/>
      <c r="I30" s="93"/>
      <c r="J30" s="15"/>
      <c r="K30" s="16"/>
    </row>
    <row r="31" spans="2:15" s="10" customFormat="1" ht="17.100000000000001" customHeight="1" x14ac:dyDescent="0.25">
      <c r="B31" s="25"/>
      <c r="C31" s="25"/>
      <c r="D31" s="25"/>
      <c r="E31" s="25"/>
      <c r="F31" s="25"/>
      <c r="G31" s="25"/>
      <c r="H31" s="25"/>
      <c r="I31" s="25"/>
      <c r="J31" s="15"/>
      <c r="K31" s="16"/>
    </row>
    <row r="32" spans="2:15" s="10" customFormat="1" ht="17.100000000000001" customHeight="1" thickBot="1" x14ac:dyDescent="0.3">
      <c r="B32" s="11"/>
      <c r="F32" s="26"/>
      <c r="G32" s="24"/>
      <c r="H32" s="24"/>
      <c r="I32" s="24"/>
    </row>
    <row r="33" spans="2:12" s="10" customFormat="1" ht="19.95" customHeight="1" x14ac:dyDescent="0.25">
      <c r="B33" s="294" t="s">
        <v>28</v>
      </c>
      <c r="C33" s="335"/>
      <c r="D33" s="335"/>
      <c r="E33" s="295"/>
      <c r="F33" s="348" t="s">
        <v>69</v>
      </c>
      <c r="G33" s="318"/>
      <c r="H33" s="257" t="s">
        <v>70</v>
      </c>
      <c r="I33" s="318"/>
    </row>
    <row r="34" spans="2:12" s="10" customFormat="1" ht="19.95" customHeight="1" x14ac:dyDescent="0.25">
      <c r="B34" s="336"/>
      <c r="C34" s="337"/>
      <c r="D34" s="337"/>
      <c r="E34" s="338"/>
      <c r="F34" s="336"/>
      <c r="G34" s="349"/>
      <c r="H34" s="350"/>
      <c r="I34" s="349"/>
    </row>
    <row r="35" spans="2:12" s="10" customFormat="1" ht="17.100000000000001" customHeight="1" x14ac:dyDescent="0.25">
      <c r="B35" s="384"/>
      <c r="C35" s="385"/>
      <c r="D35" s="385"/>
      <c r="E35" s="386"/>
      <c r="F35" s="330"/>
      <c r="G35" s="331"/>
      <c r="H35" s="375"/>
      <c r="I35" s="376"/>
      <c r="K35" s="16"/>
      <c r="L35" s="16"/>
    </row>
    <row r="36" spans="2:12" s="10" customFormat="1" ht="17.100000000000001" customHeight="1" x14ac:dyDescent="0.25">
      <c r="B36" s="145"/>
      <c r="C36" s="146"/>
      <c r="D36" s="146"/>
      <c r="E36" s="147"/>
      <c r="F36" s="387"/>
      <c r="G36" s="388"/>
      <c r="H36" s="377"/>
      <c r="I36" s="377"/>
      <c r="K36" s="16"/>
      <c r="L36" s="16"/>
    </row>
    <row r="37" spans="2:12" s="10" customFormat="1" ht="17.100000000000001" customHeight="1" x14ac:dyDescent="0.25">
      <c r="B37" s="148"/>
      <c r="C37" s="149"/>
      <c r="D37" s="149"/>
      <c r="E37" s="150"/>
      <c r="F37" s="387"/>
      <c r="G37" s="388"/>
      <c r="H37" s="377"/>
      <c r="I37" s="377"/>
      <c r="K37" s="16"/>
      <c r="L37" s="16"/>
    </row>
    <row r="38" spans="2:12" s="10" customFormat="1" ht="17.100000000000001" customHeight="1" thickBot="1" x14ac:dyDescent="0.3">
      <c r="B38" s="378" t="s">
        <v>20</v>
      </c>
      <c r="C38" s="379"/>
      <c r="D38" s="379"/>
      <c r="E38" s="380"/>
      <c r="F38" s="382">
        <f>SUM(F35:G37)</f>
        <v>0</v>
      </c>
      <c r="G38" s="383"/>
      <c r="H38" s="381"/>
      <c r="I38" s="381"/>
    </row>
    <row r="39" spans="2:12" s="10" customFormat="1" ht="17.100000000000001" customHeight="1" x14ac:dyDescent="0.25"/>
    <row r="40" spans="2:12" s="10" customFormat="1" ht="17.100000000000001" customHeight="1" x14ac:dyDescent="0.25">
      <c r="D40" s="27"/>
      <c r="E40" s="23" t="s">
        <v>23</v>
      </c>
      <c r="F40" s="351" t="str">
        <f>IF(I19&lt;=F38,"OK","Tarkista, että Muu rahoitus -osuudet on oikein syötetty")</f>
        <v>OK</v>
      </c>
      <c r="G40" s="352"/>
      <c r="H40" s="352"/>
      <c r="I40" s="353"/>
    </row>
    <row r="41" spans="2:12" s="10" customFormat="1" x14ac:dyDescent="0.25"/>
    <row r="42" spans="2:12" s="10" customFormat="1" x14ac:dyDescent="0.25"/>
    <row r="43" spans="2:12" s="10" customFormat="1" x14ac:dyDescent="0.25"/>
    <row r="44" spans="2:12" s="10" customFormat="1" x14ac:dyDescent="0.25"/>
    <row r="45" spans="2:12" s="10" customFormat="1" x14ac:dyDescent="0.25"/>
    <row r="46" spans="2:12" s="10" customFormat="1" x14ac:dyDescent="0.25"/>
    <row r="47" spans="2:12" s="10" customFormat="1" x14ac:dyDescent="0.25"/>
  </sheetData>
  <sheetProtection algorithmName="SHA-512" hashValue="47zrbb91b6r4K0rr1GQHNdPanxM0tiIf3Q54uA7D8BvQTJzNhiyGUsa2XbzA2awDCC7FV9wKAAGb85CtgI+QLA==" saltValue="kbeKku4jKZYtX1QvwzEMew==" spinCount="100000" sheet="1" objects="1" scenarios="1"/>
  <mergeCells count="27">
    <mergeCell ref="B21:E21"/>
    <mergeCell ref="F40:I40"/>
    <mergeCell ref="H35:I35"/>
    <mergeCell ref="H36:I36"/>
    <mergeCell ref="H37:I37"/>
    <mergeCell ref="B38:E38"/>
    <mergeCell ref="H38:I38"/>
    <mergeCell ref="F38:G38"/>
    <mergeCell ref="B35:E35"/>
    <mergeCell ref="F36:G36"/>
    <mergeCell ref="F37:G37"/>
    <mergeCell ref="C2:E4"/>
    <mergeCell ref="F35:G35"/>
    <mergeCell ref="B26:E30"/>
    <mergeCell ref="B33:E34"/>
    <mergeCell ref="E7:I11"/>
    <mergeCell ref="F33:G34"/>
    <mergeCell ref="H33:I34"/>
    <mergeCell ref="F23:I23"/>
    <mergeCell ref="B13:E13"/>
    <mergeCell ref="B14:E14"/>
    <mergeCell ref="B15:E15"/>
    <mergeCell ref="B16:E16"/>
    <mergeCell ref="B17:E17"/>
    <mergeCell ref="B18:E18"/>
    <mergeCell ref="B19:E19"/>
    <mergeCell ref="B20:E20"/>
  </mergeCells>
  <conditionalFormatting sqref="A1:XFD1 A2:C2 F2:XFD3 A3:B4 G4:H4 J4:XFD4 A5:XFD6 A7:E7 J7:XFD11 A8:D11 A12:XFD22 A23:F23 J23:XFD23 A24:XFD26 A27:E27 G27:XFD27 A28:XFD32 A33:F33 H33 J33:XFD34 A34:E34 A35:XFD35 A36:B36 F36:XFD37 A37 A38:XFD39 A40:F40 J40:XFD40 A41:XFD1048576">
    <cfRule type="expression" dxfId="5" priority="1">
      <formula>"Cell(""protect"", A1)=0"</formula>
    </cfRule>
  </conditionalFormatting>
  <conditionalFormatting sqref="F23">
    <cfRule type="containsText" dxfId="4" priority="8" stopIfTrue="1" operator="containsText" text="Hankkeen vuotuinen rahoitussuunnitelma ei vastaa kokonaiskustannuksia">
      <formula>NOT(ISERROR(SEARCH("Hankkeen vuotuinen rahoitussuunnitelma ei vastaa kokonaiskustannuksia",F23)))</formula>
    </cfRule>
    <cfRule type="containsText" dxfId="3" priority="9" operator="containsText" text="OK">
      <formula>NOT(ISERROR(SEARCH("OK",F23)))</formula>
    </cfRule>
  </conditionalFormatting>
  <conditionalFormatting sqref="F40">
    <cfRule type="containsText" dxfId="2" priority="3" operator="containsText" text="Tarkista, että Muu rahoitus -osuudet on oikein syötetty">
      <formula>NOT(ISERROR(SEARCH("Tarkista, että Muu rahoitus -osuudet on oikein syötetty",F40)))</formula>
    </cfRule>
    <cfRule type="containsText" dxfId="1" priority="4" operator="containsText" text="Hankkeen rahoitus ei vastaa kokonaiskustannuksia">
      <formula>NOT(ISERROR(SEARCH("Hankkeen rahoitus ei vastaa kokonaiskustannuksia",F40)))</formula>
    </cfRule>
    <cfRule type="containsText" dxfId="0" priority="5" operator="containsText" text="OK">
      <formula>NOT(ISERROR(SEARCH("OK",F40)))</formula>
    </cfRule>
  </conditionalFormatting>
  <hyperlinks>
    <hyperlink ref="H4" location="Etusivu!A1" display="Etusivulle" xr:uid="{84E9E307-3B32-1540-A130-8C200C558052}"/>
  </hyperlinks>
  <pageMargins left="0.7" right="0.7" top="0.75" bottom="0.75" header="0.3" footer="0.3"/>
  <pageSetup paperSize="9" pageOrder="overThenDown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40573C99169604393C39E798354D5BB" ma:contentTypeVersion="0" ma:contentTypeDescription="Luo uusi asiakirja." ma:contentTypeScope="" ma:versionID="ac88accc7b916d9a132a6b907e37c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B2A58-C17E-4EC4-ABF0-02401BA86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7DBAE7-09BA-47BA-AA38-14D284D4F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595FE0-2C14-42B2-AC0D-49489FEABE4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11</vt:i4>
      </vt:variant>
    </vt:vector>
  </HeadingPairs>
  <TitlesOfParts>
    <vt:vector size="19" baseType="lpstr">
      <vt:lpstr>Etusivu</vt:lpstr>
      <vt:lpstr>Budjetin yhteenveto</vt:lpstr>
      <vt:lpstr>1. Palkkakustannukset</vt:lpstr>
      <vt:lpstr>2. Ostopalvelut ja hankinnat</vt:lpstr>
      <vt:lpstr>3. Matkakustannukset</vt:lpstr>
      <vt:lpstr>4. Tila- ja vuokrakustannukset</vt:lpstr>
      <vt:lpstr>5. Muut kustannukset</vt:lpstr>
      <vt:lpstr>6. Hankkeen rahoitus</vt:lpstr>
      <vt:lpstr>'1. Palkkakustannukset'!Tulostusalue</vt:lpstr>
      <vt:lpstr>'2. Ostopalvelut ja hankinnat'!Tulostusalue</vt:lpstr>
      <vt:lpstr>'6. Hankkeen rahoitus'!Tulostusalue</vt:lpstr>
      <vt:lpstr>'Budjetin yhteenveto'!Tulostusalue</vt:lpstr>
      <vt:lpstr>Etusivu!Tulostusalue</vt:lpstr>
      <vt:lpstr>'1. Palkkakustannukset'!Tulostusotsikot</vt:lpstr>
      <vt:lpstr>'2. Ostopalvelut ja hankinnat'!Tulostusotsikot</vt:lpstr>
      <vt:lpstr>'3. Matkakustannukset'!Tulostusotsikot</vt:lpstr>
      <vt:lpstr>'4. Tila- ja vuokrakustannukset'!Tulostusotsikot</vt:lpstr>
      <vt:lpstr>'5. Muut kustannukset'!Tulostusotsikot</vt:lpstr>
      <vt:lpstr>'Budjetin yhteenveto'!Tulostusotsikot</vt:lpstr>
    </vt:vector>
  </TitlesOfParts>
  <Manager/>
  <Company>Helsingin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Laine Jussi</dc:creator>
  <cp:keywords>innovaatiorahasto, budjettiesitys</cp:keywords>
  <dc:description/>
  <cp:lastModifiedBy>Kulonpalo Jussi</cp:lastModifiedBy>
  <cp:revision/>
  <cp:lastPrinted>2024-11-11T08:58:52Z</cp:lastPrinted>
  <dcterms:created xsi:type="dcterms:W3CDTF">2021-12-03T11:14:53Z</dcterms:created>
  <dcterms:modified xsi:type="dcterms:W3CDTF">2026-06-23T10:28:19Z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0x010100C40573C99169604393C39E798354D5BB</vt:lpwstr>
  </property>
  <property fmtid="{D5CDD505-2E9C-101B-9397-08002B2CF9AE}" pid="3" name="MSIP_Label_1f379a47-aacf-4160-a213-2afb2ce36c33_Enabled">
    <vt:lpwstr>true</vt:lpwstr>
  </property>
  <property fmtid="{D5CDD505-2E9C-101B-9397-08002B2CF9AE}" pid="4" name="MSIP_Label_1f379a47-aacf-4160-a213-2afb2ce36c33_SetDate">
    <vt:lpwstr>2023-11-22T09:08:20Z</vt:lpwstr>
  </property>
  <property fmtid="{D5CDD505-2E9C-101B-9397-08002B2CF9AE}" pid="5" name="MSIP_Label_1f379a47-aacf-4160-a213-2afb2ce36c33_Method">
    <vt:lpwstr>Standard</vt:lpwstr>
  </property>
  <property fmtid="{D5CDD505-2E9C-101B-9397-08002B2CF9AE}" pid="6" name="MSIP_Label_1f379a47-aacf-4160-a213-2afb2ce36c33_Name">
    <vt:lpwstr>Confidential</vt:lpwstr>
  </property>
  <property fmtid="{D5CDD505-2E9C-101B-9397-08002B2CF9AE}" pid="7" name="MSIP_Label_1f379a47-aacf-4160-a213-2afb2ce36c33_SiteId">
    <vt:lpwstr>4b4e036d-f94b-4209-8f07-6860b3641366</vt:lpwstr>
  </property>
  <property fmtid="{D5CDD505-2E9C-101B-9397-08002B2CF9AE}" pid="8" name="MSIP_Label_1f379a47-aacf-4160-a213-2afb2ce36c33_ActionId">
    <vt:lpwstr>6d358c75-024b-4aad-bf17-51675de82be4</vt:lpwstr>
  </property>
  <property fmtid="{D5CDD505-2E9C-101B-9397-08002B2CF9AE}" pid="9" name="MSIP_Label_1f379a47-aacf-4160-a213-2afb2ce36c33_ContentBits">
    <vt:lpwstr>0</vt:lpwstr>
  </property>
  <property fmtid="{D5CDD505-2E9C-101B-9397-08002B2CF9AE}" pid="10" name="MSIP_Label_f35e945f-875f-47b7-87fa-10b3524d17f5_Enabled">
    <vt:lpwstr>true</vt:lpwstr>
  </property>
  <property fmtid="{D5CDD505-2E9C-101B-9397-08002B2CF9AE}" pid="11" name="MSIP_Label_f35e945f-875f-47b7-87fa-10b3524d17f5_SetDate">
    <vt:lpwstr>2023-12-11T13:03:08Z</vt:lpwstr>
  </property>
  <property fmtid="{D5CDD505-2E9C-101B-9397-08002B2CF9AE}" pid="12" name="MSIP_Label_f35e945f-875f-47b7-87fa-10b3524d17f5_Method">
    <vt:lpwstr>Standard</vt:lpwstr>
  </property>
  <property fmtid="{D5CDD505-2E9C-101B-9397-08002B2CF9AE}" pid="13" name="MSIP_Label_f35e945f-875f-47b7-87fa-10b3524d17f5_Name">
    <vt:lpwstr>Julkinen (harkinnanvaraisesti)</vt:lpwstr>
  </property>
  <property fmtid="{D5CDD505-2E9C-101B-9397-08002B2CF9AE}" pid="14" name="MSIP_Label_f35e945f-875f-47b7-87fa-10b3524d17f5_SiteId">
    <vt:lpwstr>3feb6bc1-d722-4726-966c-5b58b64df752</vt:lpwstr>
  </property>
  <property fmtid="{D5CDD505-2E9C-101B-9397-08002B2CF9AE}" pid="15" name="MSIP_Label_f35e945f-875f-47b7-87fa-10b3524d17f5_ActionId">
    <vt:lpwstr>c5f09e35-f44e-4cd5-8f8c-e317a97dc27f</vt:lpwstr>
  </property>
  <property fmtid="{D5CDD505-2E9C-101B-9397-08002B2CF9AE}" pid="16" name="MSIP_Label_f35e945f-875f-47b7-87fa-10b3524d17f5_ContentBits">
    <vt:lpwstr>0</vt:lpwstr>
  </property>
</Properties>
</file>